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70" yWindow="5370" windowWidth="10125" windowHeight="7485"/>
  </bookViews>
  <sheets>
    <sheet name="ANNPRCIP" sheetId="1" r:id="rId1"/>
  </sheets>
  <definedNames>
    <definedName name="_xlnm.Print_Area" localSheetId="0">ANNPRCIP!$A$1:$Q$94</definedName>
    <definedName name="_xlnm.Print_Titles" localSheetId="0">ANNPRCIP!$3:$3</definedName>
  </definedNames>
  <calcPr calcId="145621"/>
</workbook>
</file>

<file path=xl/calcChain.xml><?xml version="1.0" encoding="utf-8"?>
<calcChain xmlns="http://schemas.openxmlformats.org/spreadsheetml/2006/main">
  <c r="AJ82" i="1" l="1"/>
  <c r="AJ80" i="1"/>
  <c r="AJ81" i="1"/>
  <c r="AN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AK81" i="1"/>
  <c r="AH81" i="1"/>
  <c r="AG81" i="1"/>
  <c r="AF81" i="1"/>
  <c r="AE81" i="1"/>
  <c r="AD81" i="1"/>
  <c r="AN81" i="1" s="1"/>
  <c r="AC81" i="1"/>
  <c r="AB81" i="1"/>
  <c r="AA81" i="1"/>
  <c r="Z81" i="1"/>
  <c r="AP81" i="1" s="1"/>
  <c r="AK82" i="1" l="1"/>
  <c r="AL82" i="1"/>
  <c r="AO82" i="1" s="1"/>
  <c r="AM82" i="1"/>
  <c r="AP82" i="1"/>
  <c r="AL81" i="1"/>
  <c r="AO81" i="1" s="1"/>
  <c r="AM81" i="1"/>
  <c r="O82" i="1"/>
  <c r="S82" i="1"/>
  <c r="R82" i="1"/>
  <c r="Q82" i="1"/>
  <c r="U82" i="1" s="1"/>
  <c r="T82" i="1" l="1"/>
  <c r="N80" i="1"/>
  <c r="M84" i="1"/>
  <c r="L84" i="1"/>
  <c r="K84" i="1"/>
  <c r="J84" i="1"/>
  <c r="I84" i="1"/>
  <c r="H84" i="1"/>
  <c r="G84" i="1"/>
  <c r="F84" i="1"/>
  <c r="E84" i="1"/>
  <c r="D84" i="1"/>
  <c r="C84" i="1"/>
  <c r="B84" i="1"/>
  <c r="AH80" i="1" l="1"/>
  <c r="AG80" i="1"/>
  <c r="AF80" i="1"/>
  <c r="AE80" i="1"/>
  <c r="AD80" i="1"/>
  <c r="AC80" i="1"/>
  <c r="AB80" i="1"/>
  <c r="AA80" i="1"/>
  <c r="Z80" i="1"/>
  <c r="Y80" i="1"/>
  <c r="X80" i="1"/>
  <c r="W80" i="1"/>
  <c r="Q80" i="1"/>
  <c r="O80" i="1"/>
  <c r="AN80" i="1" l="1"/>
  <c r="AM80" i="1"/>
  <c r="AP80" i="1"/>
  <c r="AK80" i="1"/>
  <c r="AL80" i="1"/>
  <c r="N76" i="1"/>
  <c r="AO80" i="1" l="1"/>
  <c r="Y81" i="1"/>
  <c r="X81" i="1"/>
  <c r="W81" i="1"/>
  <c r="AH79" i="1"/>
  <c r="AG79" i="1"/>
  <c r="AF79" i="1"/>
  <c r="AE79" i="1"/>
  <c r="AD79" i="1"/>
  <c r="AC79" i="1"/>
  <c r="AB79" i="1"/>
  <c r="AA79" i="1"/>
  <c r="Z79" i="1"/>
  <c r="Y79" i="1"/>
  <c r="X79" i="1"/>
  <c r="W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O81" i="1"/>
  <c r="N81" i="1"/>
  <c r="O79" i="1"/>
  <c r="N79" i="1"/>
  <c r="Q79" i="1" s="1"/>
  <c r="O78" i="1"/>
  <c r="N78" i="1"/>
  <c r="O77" i="1"/>
  <c r="N77" i="1"/>
  <c r="Q77" i="1" s="1"/>
  <c r="AH75" i="1"/>
  <c r="AG75" i="1"/>
  <c r="AF75" i="1"/>
  <c r="AE75" i="1"/>
  <c r="AD75" i="1"/>
  <c r="AC75" i="1"/>
  <c r="AB75" i="1"/>
  <c r="AA75" i="1"/>
  <c r="Z75" i="1"/>
  <c r="Q76" i="1"/>
  <c r="O76" i="1"/>
  <c r="Q81" i="1" l="1"/>
  <c r="AP77" i="1"/>
  <c r="AP78" i="1"/>
  <c r="AN78" i="1"/>
  <c r="AN79" i="1"/>
  <c r="AP79" i="1"/>
  <c r="AN77" i="1"/>
  <c r="AM77" i="1"/>
  <c r="AJ79" i="1"/>
  <c r="AK78" i="1"/>
  <c r="AK79" i="1"/>
  <c r="AJ77" i="1"/>
  <c r="AM78" i="1"/>
  <c r="AK77" i="1"/>
  <c r="Q78" i="1"/>
  <c r="AJ78" i="1"/>
  <c r="AM79" i="1"/>
  <c r="AL77" i="1"/>
  <c r="AL78" i="1"/>
  <c r="AL79" i="1"/>
  <c r="AP76" i="1"/>
  <c r="AN76" i="1"/>
  <c r="AL76" i="1"/>
  <c r="AM76" i="1"/>
  <c r="AJ76" i="1"/>
  <c r="AK76" i="1"/>
  <c r="AH74" i="1"/>
  <c r="AG74" i="1"/>
  <c r="AF74" i="1"/>
  <c r="AE74" i="1"/>
  <c r="AD74" i="1"/>
  <c r="AC74" i="1"/>
  <c r="AB74" i="1"/>
  <c r="AA74" i="1"/>
  <c r="Z74" i="1"/>
  <c r="AH73" i="1"/>
  <c r="AG73" i="1"/>
  <c r="AF73" i="1"/>
  <c r="AE73" i="1"/>
  <c r="AD73" i="1"/>
  <c r="AC73" i="1"/>
  <c r="AB73" i="1"/>
  <c r="AA73" i="1"/>
  <c r="Z73" i="1"/>
  <c r="AH72" i="1"/>
  <c r="AG72" i="1"/>
  <c r="AF72" i="1"/>
  <c r="AE72" i="1"/>
  <c r="AD72" i="1"/>
  <c r="AC72" i="1"/>
  <c r="AB72" i="1"/>
  <c r="AA72" i="1"/>
  <c r="Z72" i="1"/>
  <c r="AH71" i="1"/>
  <c r="AG71" i="1"/>
  <c r="AF71" i="1"/>
  <c r="AE71" i="1"/>
  <c r="AD71" i="1"/>
  <c r="AC71" i="1"/>
  <c r="AB71" i="1"/>
  <c r="AA71" i="1"/>
  <c r="Z71" i="1"/>
  <c r="AP69" i="1"/>
  <c r="O74" i="1"/>
  <c r="N74" i="1"/>
  <c r="Y74" i="1"/>
  <c r="X74" i="1"/>
  <c r="W74" i="1"/>
  <c r="Y73" i="1"/>
  <c r="X73" i="1"/>
  <c r="W73" i="1"/>
  <c r="O73" i="1"/>
  <c r="N73" i="1"/>
  <c r="Q73" i="1" s="1"/>
  <c r="Y72" i="1"/>
  <c r="X72" i="1"/>
  <c r="W72" i="1"/>
  <c r="O72" i="1"/>
  <c r="N72" i="1"/>
  <c r="Q72" i="1" s="1"/>
  <c r="Y75" i="1"/>
  <c r="X75" i="1"/>
  <c r="W75" i="1"/>
  <c r="Y71" i="1"/>
  <c r="X71" i="1"/>
  <c r="W71" i="1"/>
  <c r="AH70" i="1"/>
  <c r="AG70" i="1"/>
  <c r="AF70" i="1"/>
  <c r="AE70" i="1"/>
  <c r="AD70" i="1"/>
  <c r="AC70" i="1"/>
  <c r="AB70" i="1"/>
  <c r="O75" i="1"/>
  <c r="O71" i="1"/>
  <c r="O70" i="1"/>
  <c r="O69" i="1"/>
  <c r="N75" i="1"/>
  <c r="N71" i="1"/>
  <c r="Q71" i="1" s="1"/>
  <c r="N70" i="1"/>
  <c r="Q70" i="1" s="1"/>
  <c r="N69" i="1"/>
  <c r="Q69" i="1" s="1"/>
  <c r="N68" i="1"/>
  <c r="Q68" i="1" s="1"/>
  <c r="N4" i="1"/>
  <c r="N5" i="1"/>
  <c r="S7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S72" i="1" s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S48" i="1" s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Q57" i="1" s="1"/>
  <c r="N58" i="1"/>
  <c r="N59" i="1"/>
  <c r="Q59" i="1" s="1"/>
  <c r="N60" i="1"/>
  <c r="Q60" i="1" s="1"/>
  <c r="N61" i="1"/>
  <c r="Q61" i="1" s="1"/>
  <c r="N62" i="1"/>
  <c r="N63" i="1"/>
  <c r="Q63" i="1" s="1"/>
  <c r="N64" i="1"/>
  <c r="Q64" i="1" s="1"/>
  <c r="N65" i="1"/>
  <c r="Q65" i="1" s="1"/>
  <c r="N66" i="1"/>
  <c r="Q66" i="1" s="1"/>
  <c r="N67" i="1"/>
  <c r="Q67" i="1" s="1"/>
  <c r="O68" i="1"/>
  <c r="AP68" i="1"/>
  <c r="AP67" i="1"/>
  <c r="AK70" i="1"/>
  <c r="AL69" i="1"/>
  <c r="AN69" i="1"/>
  <c r="AM69" i="1"/>
  <c r="AK69" i="1"/>
  <c r="AJ69" i="1"/>
  <c r="AL68" i="1"/>
  <c r="AN68" i="1"/>
  <c r="AO68" i="1" s="1"/>
  <c r="AM68" i="1"/>
  <c r="AK68" i="1"/>
  <c r="AJ68" i="1"/>
  <c r="AL67" i="1"/>
  <c r="AO67" i="1" s="1"/>
  <c r="AN67" i="1"/>
  <c r="AM67" i="1"/>
  <c r="AK67" i="1"/>
  <c r="AJ67" i="1"/>
  <c r="AP66" i="1"/>
  <c r="AL66" i="1"/>
  <c r="AN66" i="1"/>
  <c r="AM66" i="1"/>
  <c r="AK66" i="1"/>
  <c r="AJ66" i="1"/>
  <c r="O67" i="1"/>
  <c r="AL47" i="1"/>
  <c r="AO47" i="1" s="1"/>
  <c r="AN47" i="1"/>
  <c r="AL30" i="1"/>
  <c r="AN30" i="1"/>
  <c r="AL7" i="1"/>
  <c r="AO7" i="1" s="1"/>
  <c r="AN7" i="1"/>
  <c r="AL57" i="1"/>
  <c r="AN57" i="1"/>
  <c r="AL22" i="1"/>
  <c r="AN22" i="1"/>
  <c r="AL8" i="1"/>
  <c r="AL88" i="1" s="1"/>
  <c r="AN8" i="1"/>
  <c r="AL52" i="1"/>
  <c r="AN52" i="1"/>
  <c r="AL58" i="1"/>
  <c r="AN58" i="1"/>
  <c r="AL14" i="1"/>
  <c r="AN14" i="1"/>
  <c r="AL11" i="1"/>
  <c r="AN11" i="1"/>
  <c r="AL65" i="1"/>
  <c r="AN65" i="1"/>
  <c r="AL13" i="1"/>
  <c r="AN13" i="1"/>
  <c r="AL19" i="1"/>
  <c r="AN19" i="1"/>
  <c r="AL28" i="1"/>
  <c r="AN28" i="1"/>
  <c r="AL6" i="1"/>
  <c r="AO6" i="1" s="1"/>
  <c r="AN6" i="1"/>
  <c r="AL54" i="1"/>
  <c r="AN54" i="1"/>
  <c r="AL15" i="1"/>
  <c r="AO15" i="1" s="1"/>
  <c r="AN15" i="1"/>
  <c r="AL17" i="1"/>
  <c r="AN17" i="1"/>
  <c r="AL29" i="1"/>
  <c r="AN29" i="1"/>
  <c r="AL4" i="1"/>
  <c r="AL86" i="1" s="1"/>
  <c r="AN4" i="1"/>
  <c r="AL12" i="1"/>
  <c r="AN12" i="1"/>
  <c r="AL64" i="1"/>
  <c r="AO64" i="1" s="1"/>
  <c r="AN64" i="1"/>
  <c r="AL18" i="1"/>
  <c r="AN18" i="1"/>
  <c r="AL44" i="1"/>
  <c r="AN44" i="1"/>
  <c r="AL25" i="1"/>
  <c r="AN25" i="1"/>
  <c r="AL45" i="1"/>
  <c r="AO45" i="1" s="1"/>
  <c r="AN45" i="1"/>
  <c r="AL33" i="1"/>
  <c r="AN33" i="1"/>
  <c r="AL39" i="1"/>
  <c r="AN39" i="1"/>
  <c r="AL62" i="1"/>
  <c r="AN62" i="1"/>
  <c r="AL31" i="1"/>
  <c r="AN31" i="1"/>
  <c r="AL34" i="1"/>
  <c r="AO34" i="1" s="1"/>
  <c r="AN34" i="1"/>
  <c r="AL5" i="1"/>
  <c r="AO5" i="1" s="1"/>
  <c r="AN5" i="1"/>
  <c r="AL43" i="1"/>
  <c r="AN43" i="1"/>
  <c r="AL20" i="1"/>
  <c r="AO20" i="1" s="1"/>
  <c r="AN20" i="1"/>
  <c r="AL42" i="1"/>
  <c r="AN42" i="1"/>
  <c r="AL59" i="1"/>
  <c r="AO59" i="1" s="1"/>
  <c r="AN59" i="1"/>
  <c r="AL21" i="1"/>
  <c r="AN21" i="1"/>
  <c r="AL35" i="1"/>
  <c r="AL87" i="1" s="1"/>
  <c r="AN35" i="1"/>
  <c r="AL61" i="1"/>
  <c r="AN61" i="1"/>
  <c r="AL16" i="1"/>
  <c r="AN16" i="1"/>
  <c r="AL40" i="1"/>
  <c r="AN40" i="1"/>
  <c r="AL55" i="1"/>
  <c r="AN55" i="1"/>
  <c r="AL24" i="1"/>
  <c r="AN24" i="1"/>
  <c r="AL10" i="1"/>
  <c r="AN10" i="1"/>
  <c r="AL49" i="1"/>
  <c r="AN49" i="1"/>
  <c r="AL27" i="1"/>
  <c r="AN27" i="1"/>
  <c r="AL23" i="1"/>
  <c r="AN23" i="1"/>
  <c r="AL26" i="1"/>
  <c r="AN26" i="1"/>
  <c r="AL32" i="1"/>
  <c r="AN32" i="1"/>
  <c r="AL38" i="1"/>
  <c r="AO38" i="1" s="1"/>
  <c r="AN38" i="1"/>
  <c r="AL46" i="1"/>
  <c r="AN46" i="1"/>
  <c r="AL37" i="1"/>
  <c r="AN37" i="1"/>
  <c r="AL56" i="1"/>
  <c r="AN56" i="1"/>
  <c r="AL53" i="1"/>
  <c r="AN53" i="1"/>
  <c r="AL51" i="1"/>
  <c r="AN51" i="1"/>
  <c r="AL50" i="1"/>
  <c r="AO50" i="1" s="1"/>
  <c r="AN50" i="1"/>
  <c r="AL63" i="1"/>
  <c r="AN63" i="1"/>
  <c r="AL36" i="1"/>
  <c r="AO36" i="1" s="1"/>
  <c r="AN36" i="1"/>
  <c r="AL41" i="1"/>
  <c r="AN41" i="1"/>
  <c r="AL9" i="1"/>
  <c r="AO9" i="1" s="1"/>
  <c r="AN9" i="1"/>
  <c r="AN86" i="1" s="1"/>
  <c r="AL48" i="1"/>
  <c r="AN48" i="1"/>
  <c r="AL60" i="1"/>
  <c r="AN60" i="1"/>
  <c r="AM47" i="1"/>
  <c r="AM30" i="1"/>
  <c r="AM7" i="1"/>
  <c r="AM57" i="1"/>
  <c r="AM22" i="1"/>
  <c r="AM8" i="1"/>
  <c r="AM52" i="1"/>
  <c r="AM58" i="1"/>
  <c r="AM14" i="1"/>
  <c r="AM11" i="1"/>
  <c r="AM65" i="1"/>
  <c r="AM13" i="1"/>
  <c r="AM19" i="1"/>
  <c r="AM28" i="1"/>
  <c r="AM6" i="1"/>
  <c r="AM54" i="1"/>
  <c r="AM15" i="1"/>
  <c r="AM17" i="1"/>
  <c r="AM29" i="1"/>
  <c r="AM4" i="1"/>
  <c r="AM12" i="1"/>
  <c r="AM64" i="1"/>
  <c r="AM18" i="1"/>
  <c r="AM44" i="1"/>
  <c r="AM25" i="1"/>
  <c r="AM45" i="1"/>
  <c r="AM33" i="1"/>
  <c r="AM39" i="1"/>
  <c r="AM62" i="1"/>
  <c r="AM31" i="1"/>
  <c r="AM34" i="1"/>
  <c r="AM5" i="1"/>
  <c r="AM43" i="1"/>
  <c r="AM20" i="1"/>
  <c r="AM42" i="1"/>
  <c r="AM59" i="1"/>
  <c r="AM21" i="1"/>
  <c r="AM35" i="1"/>
  <c r="AM61" i="1"/>
  <c r="AM16" i="1"/>
  <c r="AM40" i="1"/>
  <c r="AM55" i="1"/>
  <c r="AM24" i="1"/>
  <c r="AM10" i="1"/>
  <c r="AM49" i="1"/>
  <c r="AM27" i="1"/>
  <c r="AM23" i="1"/>
  <c r="AM26" i="1"/>
  <c r="AM32" i="1"/>
  <c r="AM38" i="1"/>
  <c r="AM46" i="1"/>
  <c r="AM37" i="1"/>
  <c r="AM56" i="1"/>
  <c r="AM53" i="1"/>
  <c r="AM51" i="1"/>
  <c r="AM50" i="1"/>
  <c r="AM63" i="1"/>
  <c r="AM36" i="1"/>
  <c r="AM41" i="1"/>
  <c r="AM9" i="1"/>
  <c r="AM48" i="1"/>
  <c r="AM60" i="1"/>
  <c r="AK47" i="1"/>
  <c r="AK30" i="1"/>
  <c r="AK7" i="1"/>
  <c r="AK57" i="1"/>
  <c r="AK22" i="1"/>
  <c r="AK8" i="1"/>
  <c r="AK52" i="1"/>
  <c r="AK58" i="1"/>
  <c r="AK14" i="1"/>
  <c r="AK11" i="1"/>
  <c r="AK65" i="1"/>
  <c r="AK13" i="1"/>
  <c r="AK19" i="1"/>
  <c r="AK28" i="1"/>
  <c r="AK6" i="1"/>
  <c r="AK54" i="1"/>
  <c r="AK15" i="1"/>
  <c r="AK17" i="1"/>
  <c r="AK29" i="1"/>
  <c r="AK4" i="1"/>
  <c r="AK12" i="1"/>
  <c r="AK64" i="1"/>
  <c r="AK18" i="1"/>
  <c r="AK44" i="1"/>
  <c r="AK25" i="1"/>
  <c r="AK45" i="1"/>
  <c r="AK33" i="1"/>
  <c r="AK39" i="1"/>
  <c r="AK62" i="1"/>
  <c r="AK31" i="1"/>
  <c r="AK34" i="1"/>
  <c r="AK5" i="1"/>
  <c r="AK43" i="1"/>
  <c r="AK20" i="1"/>
  <c r="AK42" i="1"/>
  <c r="AK59" i="1"/>
  <c r="AK21" i="1"/>
  <c r="AK35" i="1"/>
  <c r="AK61" i="1"/>
  <c r="AK16" i="1"/>
  <c r="AK40" i="1"/>
  <c r="AK55" i="1"/>
  <c r="AK24" i="1"/>
  <c r="AK10" i="1"/>
  <c r="AK49" i="1"/>
  <c r="AK27" i="1"/>
  <c r="AK23" i="1"/>
  <c r="AK26" i="1"/>
  <c r="AK32" i="1"/>
  <c r="AK38" i="1"/>
  <c r="AK46" i="1"/>
  <c r="AK37" i="1"/>
  <c r="AK56" i="1"/>
  <c r="AK53" i="1"/>
  <c r="AK51" i="1"/>
  <c r="AK50" i="1"/>
  <c r="AK63" i="1"/>
  <c r="AK36" i="1"/>
  <c r="AK41" i="1"/>
  <c r="AK9" i="1"/>
  <c r="AK48" i="1"/>
  <c r="AK60" i="1"/>
  <c r="AJ47" i="1"/>
  <c r="AJ30" i="1"/>
  <c r="AJ7" i="1"/>
  <c r="AJ57" i="1"/>
  <c r="AJ22" i="1"/>
  <c r="AJ8" i="1"/>
  <c r="AJ52" i="1"/>
  <c r="AJ58" i="1"/>
  <c r="AJ14" i="1"/>
  <c r="AJ11" i="1"/>
  <c r="AJ65" i="1"/>
  <c r="AJ13" i="1"/>
  <c r="AJ19" i="1"/>
  <c r="AJ28" i="1"/>
  <c r="AJ6" i="1"/>
  <c r="AJ54" i="1"/>
  <c r="AJ15" i="1"/>
  <c r="AJ17" i="1"/>
  <c r="AJ29" i="1"/>
  <c r="AJ4" i="1"/>
  <c r="AJ12" i="1"/>
  <c r="AJ64" i="1"/>
  <c r="AJ18" i="1"/>
  <c r="AJ44" i="1"/>
  <c r="AJ25" i="1"/>
  <c r="AJ45" i="1"/>
  <c r="AJ33" i="1"/>
  <c r="AJ39" i="1"/>
  <c r="AJ62" i="1"/>
  <c r="AJ31" i="1"/>
  <c r="AJ34" i="1"/>
  <c r="AJ5" i="1"/>
  <c r="AJ86" i="1" s="1"/>
  <c r="AJ43" i="1"/>
  <c r="AJ20" i="1"/>
  <c r="AJ42" i="1"/>
  <c r="AJ59" i="1"/>
  <c r="AJ21" i="1"/>
  <c r="AJ35" i="1"/>
  <c r="AJ61" i="1"/>
  <c r="AJ16" i="1"/>
  <c r="AJ40" i="1"/>
  <c r="AJ55" i="1"/>
  <c r="AJ24" i="1"/>
  <c r="AJ10" i="1"/>
  <c r="AJ49" i="1"/>
  <c r="AJ27" i="1"/>
  <c r="AJ23" i="1"/>
  <c r="AJ26" i="1"/>
  <c r="AJ32" i="1"/>
  <c r="AJ38" i="1"/>
  <c r="AJ46" i="1"/>
  <c r="AJ37" i="1"/>
  <c r="AJ56" i="1"/>
  <c r="AJ53" i="1"/>
  <c r="AJ51" i="1"/>
  <c r="AJ50" i="1"/>
  <c r="AJ63" i="1"/>
  <c r="AJ36" i="1"/>
  <c r="AJ41" i="1"/>
  <c r="AJ9" i="1"/>
  <c r="AJ48" i="1"/>
  <c r="AJ60" i="1"/>
  <c r="AP65" i="1"/>
  <c r="AP64" i="1"/>
  <c r="Q58" i="1"/>
  <c r="Q62" i="1"/>
  <c r="O66" i="1"/>
  <c r="O65" i="1"/>
  <c r="M86" i="1"/>
  <c r="M89" i="1"/>
  <c r="L86" i="1"/>
  <c r="L89" i="1"/>
  <c r="K86" i="1"/>
  <c r="K89" i="1"/>
  <c r="J86" i="1"/>
  <c r="J89" i="1"/>
  <c r="I86" i="1"/>
  <c r="I89" i="1"/>
  <c r="H86" i="1"/>
  <c r="H89" i="1"/>
  <c r="G86" i="1"/>
  <c r="G89" i="1"/>
  <c r="F86" i="1"/>
  <c r="F89" i="1"/>
  <c r="E86" i="1"/>
  <c r="E89" i="1"/>
  <c r="D86" i="1"/>
  <c r="D89" i="1"/>
  <c r="C86" i="1"/>
  <c r="C89" i="1"/>
  <c r="B86" i="1"/>
  <c r="B89" i="1"/>
  <c r="O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K90" i="1"/>
  <c r="M85" i="1"/>
  <c r="L85" i="1"/>
  <c r="K85" i="1"/>
  <c r="K88" i="1" s="1"/>
  <c r="J85" i="1"/>
  <c r="I85" i="1"/>
  <c r="H85" i="1"/>
  <c r="G85" i="1"/>
  <c r="F85" i="1"/>
  <c r="E85" i="1"/>
  <c r="D85" i="1"/>
  <c r="C85" i="1"/>
  <c r="B85" i="1"/>
  <c r="B87" i="1" s="1"/>
  <c r="C87" i="1" s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O63" i="1"/>
  <c r="O62" i="1"/>
  <c r="O61" i="1"/>
  <c r="O60" i="1"/>
  <c r="O59" i="1"/>
  <c r="O58" i="1"/>
  <c r="S16" i="1"/>
  <c r="S4" i="1"/>
  <c r="O57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AL70" i="1"/>
  <c r="AM70" i="1"/>
  <c r="AN70" i="1"/>
  <c r="AP70" i="1"/>
  <c r="AM72" i="1"/>
  <c r="AL75" i="1"/>
  <c r="AP71" i="1"/>
  <c r="AK71" i="1"/>
  <c r="S28" i="1" l="1"/>
  <c r="S40" i="1"/>
  <c r="S44" i="1"/>
  <c r="R80" i="1"/>
  <c r="S24" i="1"/>
  <c r="AO10" i="1"/>
  <c r="AO39" i="1"/>
  <c r="S56" i="1"/>
  <c r="N86" i="1"/>
  <c r="S80" i="1"/>
  <c r="AO41" i="1"/>
  <c r="AO63" i="1"/>
  <c r="AL71" i="1"/>
  <c r="O85" i="1"/>
  <c r="S71" i="1"/>
  <c r="S32" i="1"/>
  <c r="S11" i="1"/>
  <c r="AO23" i="1"/>
  <c r="AO61" i="1"/>
  <c r="AO69" i="1"/>
  <c r="AO43" i="1"/>
  <c r="S59" i="1"/>
  <c r="AO37" i="1"/>
  <c r="AO26" i="1"/>
  <c r="S20" i="1"/>
  <c r="S52" i="1"/>
  <c r="S36" i="1"/>
  <c r="S77" i="1"/>
  <c r="AO79" i="1"/>
  <c r="AO78" i="1"/>
  <c r="AO77" i="1"/>
  <c r="T72" i="1"/>
  <c r="AO51" i="1"/>
  <c r="AO46" i="1"/>
  <c r="AO16" i="1"/>
  <c r="AO11" i="1"/>
  <c r="R72" i="1"/>
  <c r="R64" i="1"/>
  <c r="R56" i="1"/>
  <c r="R48" i="1"/>
  <c r="R40" i="1"/>
  <c r="L88" i="1"/>
  <c r="M88" i="1" s="1"/>
  <c r="B88" i="1" s="1"/>
  <c r="C88" i="1" s="1"/>
  <c r="D88" i="1" s="1"/>
  <c r="E88" i="1" s="1"/>
  <c r="F88" i="1" s="1"/>
  <c r="G88" i="1" s="1"/>
  <c r="H88" i="1" s="1"/>
  <c r="I88" i="1" s="1"/>
  <c r="J88" i="1" s="1"/>
  <c r="AO24" i="1"/>
  <c r="U70" i="1"/>
  <c r="T57" i="1"/>
  <c r="T58" i="1"/>
  <c r="T59" i="1"/>
  <c r="R71" i="1"/>
  <c r="R63" i="1"/>
  <c r="R55" i="1"/>
  <c r="R47" i="1"/>
  <c r="R39" i="1"/>
  <c r="AJ72" i="1"/>
  <c r="AN71" i="1"/>
  <c r="AO42" i="1"/>
  <c r="AO4" i="1"/>
  <c r="AO54" i="1"/>
  <c r="R70" i="1"/>
  <c r="R62" i="1"/>
  <c r="R54" i="1"/>
  <c r="R46" i="1"/>
  <c r="R38" i="1"/>
  <c r="AK88" i="1"/>
  <c r="T73" i="1"/>
  <c r="R69" i="1"/>
  <c r="R61" i="1"/>
  <c r="R53" i="1"/>
  <c r="R45" i="1"/>
  <c r="R37" i="1"/>
  <c r="S79" i="1"/>
  <c r="AM86" i="1"/>
  <c r="AO55" i="1"/>
  <c r="AO58" i="1"/>
  <c r="R68" i="1"/>
  <c r="R60" i="1"/>
  <c r="R52" i="1"/>
  <c r="R44" i="1"/>
  <c r="R36" i="1"/>
  <c r="AO40" i="1"/>
  <c r="AO65" i="1"/>
  <c r="AO52" i="1"/>
  <c r="R67" i="1"/>
  <c r="R59" i="1"/>
  <c r="R51" i="1"/>
  <c r="R43" i="1"/>
  <c r="R35" i="1"/>
  <c r="AL73" i="1"/>
  <c r="AN74" i="1"/>
  <c r="AO17" i="1"/>
  <c r="U71" i="1"/>
  <c r="R66" i="1"/>
  <c r="R58" i="1"/>
  <c r="R50" i="1"/>
  <c r="R42" i="1"/>
  <c r="R34" i="1"/>
  <c r="U72" i="1"/>
  <c r="R73" i="1"/>
  <c r="R65" i="1"/>
  <c r="R57" i="1"/>
  <c r="R49" i="1"/>
  <c r="R41" i="1"/>
  <c r="U73" i="1"/>
  <c r="N85" i="1"/>
  <c r="S76" i="1"/>
  <c r="R76" i="1"/>
  <c r="N84" i="1"/>
  <c r="Q74" i="1"/>
  <c r="N89" i="1"/>
  <c r="R74" i="1"/>
  <c r="R79" i="1"/>
  <c r="R75" i="1"/>
  <c r="R77" i="1"/>
  <c r="R78" i="1"/>
  <c r="S81" i="1"/>
  <c r="R81" i="1"/>
  <c r="S78" i="1"/>
  <c r="AK86" i="1"/>
  <c r="AM87" i="1"/>
  <c r="AM88" i="1"/>
  <c r="AO48" i="1"/>
  <c r="AO56" i="1"/>
  <c r="AO49" i="1"/>
  <c r="AO21" i="1"/>
  <c r="AO62" i="1"/>
  <c r="AO44" i="1"/>
  <c r="AO12" i="1"/>
  <c r="AO29" i="1"/>
  <c r="AO28" i="1"/>
  <c r="AO13" i="1"/>
  <c r="AO22" i="1"/>
  <c r="AJ70" i="1"/>
  <c r="AK75" i="1"/>
  <c r="AJ87" i="1"/>
  <c r="AJ88" i="1"/>
  <c r="S65" i="1"/>
  <c r="AN87" i="1"/>
  <c r="AO33" i="1"/>
  <c r="AN88" i="1"/>
  <c r="AO19" i="1"/>
  <c r="AO8" i="1"/>
  <c r="AO57" i="1"/>
  <c r="AK87" i="1"/>
  <c r="AO60" i="1"/>
  <c r="AO53" i="1"/>
  <c r="AO27" i="1"/>
  <c r="AO35" i="1"/>
  <c r="AO31" i="1"/>
  <c r="AO25" i="1"/>
  <c r="AO18" i="1"/>
  <c r="AO14" i="1"/>
  <c r="AO30" i="1"/>
  <c r="AO66" i="1"/>
  <c r="T62" i="1"/>
  <c r="T60" i="1"/>
  <c r="S66" i="1"/>
  <c r="AJ71" i="1"/>
  <c r="AP72" i="1"/>
  <c r="AM71" i="1"/>
  <c r="AK73" i="1"/>
  <c r="AL72" i="1"/>
  <c r="S68" i="1"/>
  <c r="S6" i="1"/>
  <c r="S10" i="1"/>
  <c r="S15" i="1"/>
  <c r="S19" i="1"/>
  <c r="S23" i="1"/>
  <c r="S27" i="1"/>
  <c r="S31" i="1"/>
  <c r="S35" i="1"/>
  <c r="S39" i="1"/>
  <c r="S43" i="1"/>
  <c r="S47" i="1"/>
  <c r="S51" i="1"/>
  <c r="S55" i="1"/>
  <c r="S14" i="1"/>
  <c r="S60" i="1"/>
  <c r="S61" i="1"/>
  <c r="S58" i="1"/>
  <c r="S64" i="1"/>
  <c r="S8" i="1"/>
  <c r="S12" i="1"/>
  <c r="S17" i="1"/>
  <c r="S21" i="1"/>
  <c r="S25" i="1"/>
  <c r="S29" i="1"/>
  <c r="S33" i="1"/>
  <c r="S37" i="1"/>
  <c r="S41" i="1"/>
  <c r="S45" i="1"/>
  <c r="S49" i="1"/>
  <c r="S53" i="1"/>
  <c r="S62" i="1"/>
  <c r="S73" i="1"/>
  <c r="S5" i="1"/>
  <c r="S9" i="1"/>
  <c r="S13" i="1"/>
  <c r="S18" i="1"/>
  <c r="S22" i="1"/>
  <c r="S26" i="1"/>
  <c r="S30" i="1"/>
  <c r="S34" i="1"/>
  <c r="S38" i="1"/>
  <c r="S42" i="1"/>
  <c r="S46" i="1"/>
  <c r="S50" i="1"/>
  <c r="S54" i="1"/>
  <c r="S57" i="1"/>
  <c r="S63" i="1"/>
  <c r="AO70" i="1"/>
  <c r="T61" i="1"/>
  <c r="AO76" i="1"/>
  <c r="T63" i="1"/>
  <c r="AK72" i="1"/>
  <c r="S70" i="1"/>
  <c r="S69" i="1"/>
  <c r="AJ74" i="1"/>
  <c r="AN72" i="1"/>
  <c r="AN75" i="1"/>
  <c r="AO75" i="1" s="1"/>
  <c r="AM75" i="1"/>
  <c r="AP75" i="1"/>
  <c r="Q75" i="1"/>
  <c r="U81" i="1" s="1"/>
  <c r="AJ75" i="1"/>
  <c r="AK74" i="1"/>
  <c r="AL74" i="1"/>
  <c r="AO74" i="1" s="1"/>
  <c r="AM74" i="1"/>
  <c r="AN73" i="1"/>
  <c r="S75" i="1"/>
  <c r="AJ73" i="1"/>
  <c r="AP73" i="1"/>
  <c r="AM73" i="1"/>
  <c r="T71" i="1"/>
  <c r="T64" i="1"/>
  <c r="T69" i="1"/>
  <c r="T66" i="1"/>
  <c r="T67" i="1"/>
  <c r="T68" i="1"/>
  <c r="T70" i="1"/>
  <c r="T65" i="1"/>
  <c r="AO32" i="1"/>
  <c r="AP74" i="1"/>
  <c r="S74" i="1"/>
  <c r="S67" i="1"/>
  <c r="AO71" i="1" l="1"/>
  <c r="U80" i="1"/>
  <c r="T80" i="1"/>
  <c r="AO87" i="1"/>
  <c r="AO72" i="1"/>
  <c r="AO73" i="1"/>
  <c r="U74" i="1"/>
  <c r="T75" i="1"/>
  <c r="U75" i="1"/>
  <c r="T74" i="1"/>
  <c r="U78" i="1"/>
  <c r="T78" i="1"/>
  <c r="U77" i="1"/>
  <c r="U76" i="1"/>
  <c r="U79" i="1"/>
  <c r="T81" i="1"/>
  <c r="T79" i="1"/>
  <c r="T77" i="1"/>
  <c r="T76" i="1"/>
  <c r="AO86" i="1"/>
  <c r="AO88" i="1"/>
</calcChain>
</file>

<file path=xl/sharedStrings.xml><?xml version="1.0" encoding="utf-8"?>
<sst xmlns="http://schemas.openxmlformats.org/spreadsheetml/2006/main" count="404" uniqueCount="41">
  <si>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</si>
  <si>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</si>
  <si>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</si>
  <si>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</si>
  <si>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</si>
  <si>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</si>
  <si>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</si>
  <si>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</si>
  <si>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</si>
  <si>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</si>
  <si>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</si>
  <si>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</si>
  <si>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</si>
  <si>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</si>
  <si>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Mo Avg</t>
  </si>
  <si>
    <t>-</t>
  </si>
  <si>
    <t>T</t>
  </si>
  <si>
    <t xml:space="preserve">      T</t>
  </si>
  <si>
    <t>Max</t>
  </si>
  <si>
    <t>Min</t>
  </si>
  <si>
    <t>30 YR</t>
  </si>
  <si>
    <t>Ytd Avg</t>
  </si>
  <si>
    <t>O-S Avg</t>
  </si>
  <si>
    <t>All Years Avg</t>
  </si>
  <si>
    <t>All Yr Avg</t>
  </si>
  <si>
    <t>Ten Yr Avg</t>
  </si>
  <si>
    <t>Normal</t>
  </si>
  <si>
    <t>Oct-Apr</t>
  </si>
  <si>
    <t>Dry</t>
  </si>
  <si>
    <t>Wet</t>
  </si>
  <si>
    <t>Oct-Jan</t>
  </si>
  <si>
    <t>Oct-Feb</t>
  </si>
  <si>
    <t>All</t>
  </si>
  <si>
    <t>Average</t>
  </si>
  <si>
    <t>1945-2001 Seasonal Year</t>
  </si>
  <si>
    <t>1945-2001 Calendar Year</t>
  </si>
  <si>
    <t xml:space="preserve"> </t>
  </si>
  <si>
    <t>O-S Max</t>
  </si>
  <si>
    <t>Oct-Sep</t>
  </si>
  <si>
    <t>Note Yellow highlighted = estimated</t>
  </si>
  <si>
    <t>5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</si>
</sst>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General_)"/>
    <numFmt numFmtId="165" formatCode="dd\-mmm\-yy_)"/>
    <numFmt numFmtId="166" formatCode="0.00_)"/>
  </numFmts>
  <fonts count="5"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Font="1"/>
    <xf numFmtId="164" fontId="2" fillId="0" borderId="0" xfId="0" applyFont="1"/>
    <xf numFmtId="164" fontId="2" fillId="0" borderId="0" xfId="0" applyFont="1" applyAlignment="1">
      <alignment horizontal="center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164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5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164" fontId="3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166" fontId="2" fillId="0" borderId="0" xfId="0" applyNumberFormat="1" applyFont="1" applyProtection="1"/>
    <xf numFmtId="166" fontId="2" fillId="0" borderId="0" xfId="0" applyNumberFormat="1" applyFont="1" applyAlignment="1" applyProtection="1"/>
    <xf numFmtId="164" fontId="2" fillId="0" borderId="0" xfId="0" applyFont="1" applyAlignment="1"/>
    <xf numFmtId="164" fontId="3" fillId="0" borderId="1" xfId="0" applyFont="1" applyBorder="1" applyAlignment="1">
      <alignment horizontal="center"/>
    </xf>
    <xf numFmtId="166" fontId="2" fillId="0" borderId="1" xfId="0" applyNumberFormat="1" applyFont="1" applyBorder="1" applyProtection="1"/>
    <xf numFmtId="2" fontId="2" fillId="0" borderId="0" xfId="0" applyNumberFormat="1" applyFont="1" applyAlignment="1" applyProtection="1">
      <alignment horizontal="center"/>
    </xf>
    <xf numFmtId="166" fontId="1" fillId="0" borderId="0" xfId="0" applyNumberFormat="1" applyFont="1" applyAlignment="1" applyProtection="1">
      <alignment horizontal="center"/>
    </xf>
    <xf numFmtId="164" fontId="3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6" fontId="2" fillId="0" borderId="1" xfId="0" applyNumberFormat="1" applyFont="1" applyBorder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center"/>
    </xf>
    <xf numFmtId="164" fontId="2" fillId="3" borderId="0" xfId="0" applyFont="1" applyFill="1" applyAlignment="1">
      <alignment horizontal="center"/>
    </xf>
    <xf numFmtId="164" fontId="4" fillId="0" borderId="0" xfId="0" applyFont="1"/>
    <xf numFmtId="164" fontId="2" fillId="0" borderId="0" xfId="0" applyFont="1" applyFill="1" applyAlignment="1">
      <alignment horizontal="center"/>
    </xf>
    <xf numFmtId="164" fontId="2" fillId="0" borderId="0" xfId="0" applyFont="1" applyAlignment="1">
      <alignment horizontal="left"/>
    </xf>
    <xf numFmtId="166" fontId="2" fillId="4" borderId="0" xfId="0" applyNumberFormat="1" applyFont="1" applyFill="1" applyAlignment="1" applyProtection="1">
      <alignment horizontal="center"/>
    </xf>
    <xf numFmtId="164" fontId="2" fillId="5" borderId="0" xfId="0" applyFont="1" applyFill="1" applyAlignment="1">
      <alignment horizontal="center"/>
    </xf>
    <xf numFmtId="164" fontId="2" fillId="6" borderId="0" xfId="0" applyFont="1" applyFill="1"/>
    <xf numFmtId="164" fontId="3" fillId="0" borderId="0" xfId="0" applyFont="1" applyFill="1" applyAlignment="1">
      <alignment horizontal="center"/>
    </xf>
    <xf numFmtId="166" fontId="2" fillId="0" borderId="0" xfId="0" applyNumberFormat="1" applyFont="1" applyFill="1" applyAlignment="1" applyProtection="1">
      <alignment horizontal="center"/>
    </xf>
    <xf numFmtId="164" fontId="3" fillId="7" borderId="0" xfId="0" applyFont="1" applyFill="1" applyAlignment="1">
      <alignment horizontal="center"/>
    </xf>
    <xf numFmtId="164" fontId="2" fillId="7" borderId="0" xfId="0" applyFont="1" applyFill="1" applyAlignment="1">
      <alignment horizontal="center"/>
    </xf>
    <xf numFmtId="166" fontId="2" fillId="7" borderId="0" xfId="0" applyNumberFormat="1" applyFont="1" applyFill="1" applyAlignment="1" applyProtection="1">
      <alignment horizontal="center"/>
    </xf>
    <xf numFmtId="166" fontId="2" fillId="8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67436"/>
      <rgbColor rgb="00DEBC9A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US"/>
              <a:t>Armitage Field Annual Precipitation and Averages</a:t>
            </a:r>
          </a:p>
        </c:rich>
      </c:tx>
      <c:layout>
        <c:manualLayout>
          <c:xMode val="edge"/>
          <c:yMode val="edge"/>
          <c:x val="0.35655489351350828"/>
          <c:y val="0.8654262119674065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314608901999223E-2"/>
          <c:y val="3.9337553655444599E-2"/>
          <c:w val="0.95807065510497902"/>
          <c:h val="0.68530159262906121"/>
        </c:manualLayout>
      </c:layout>
      <c:barChart>
        <c:barDir val="col"/>
        <c:grouping val="clustered"/>
        <c:varyColors val="0"/>
        <c:ser>
          <c:idx val="1"/>
          <c:order val="0"/>
          <c:tx>
            <c:v>Annual Amount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3.0865555755302714E-3"/>
                  <c:y val="-3.6095131001527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2.9344698976293309E-2"/>
                  <c:y val="1.03519878040643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ANNPRCIP!$P$4:$P$75</c:f>
              <c:numCache>
                <c:formatCode>General_)</c:formatCode>
                <c:ptCount val="72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</c:numCache>
            </c:numRef>
          </c:cat>
          <c:val>
            <c:numRef>
              <c:f>ANNPRCIP!$Q$4:$Q$73</c:f>
              <c:numCache>
                <c:formatCode>0.00_)</c:formatCode>
                <c:ptCount val="70"/>
                <c:pt idx="0">
                  <c:v>4.7300000000000004</c:v>
                </c:pt>
                <c:pt idx="1">
                  <c:v>3.52</c:v>
                </c:pt>
                <c:pt idx="2">
                  <c:v>2.0299999999999998</c:v>
                </c:pt>
                <c:pt idx="3">
                  <c:v>0.87</c:v>
                </c:pt>
                <c:pt idx="4">
                  <c:v>1.3</c:v>
                </c:pt>
                <c:pt idx="5">
                  <c:v>1.28</c:v>
                </c:pt>
                <c:pt idx="6">
                  <c:v>0.88</c:v>
                </c:pt>
                <c:pt idx="7">
                  <c:v>5.89</c:v>
                </c:pt>
                <c:pt idx="8">
                  <c:v>0.14000000000000001</c:v>
                </c:pt>
                <c:pt idx="9">
                  <c:v>4.07</c:v>
                </c:pt>
                <c:pt idx="10">
                  <c:v>0.56000000000000005</c:v>
                </c:pt>
                <c:pt idx="11">
                  <c:v>1.73</c:v>
                </c:pt>
                <c:pt idx="12">
                  <c:v>3.13</c:v>
                </c:pt>
                <c:pt idx="13">
                  <c:v>3.75</c:v>
                </c:pt>
                <c:pt idx="14">
                  <c:v>2.98</c:v>
                </c:pt>
                <c:pt idx="15">
                  <c:v>3.05</c:v>
                </c:pt>
                <c:pt idx="16">
                  <c:v>2.46</c:v>
                </c:pt>
                <c:pt idx="17">
                  <c:v>2.31</c:v>
                </c:pt>
                <c:pt idx="18">
                  <c:v>5.25</c:v>
                </c:pt>
                <c:pt idx="19">
                  <c:v>0.78</c:v>
                </c:pt>
                <c:pt idx="20">
                  <c:v>9.15</c:v>
                </c:pt>
                <c:pt idx="21">
                  <c:v>1.31</c:v>
                </c:pt>
                <c:pt idx="22">
                  <c:v>4.28</c:v>
                </c:pt>
                <c:pt idx="23">
                  <c:v>3.16</c:v>
                </c:pt>
                <c:pt idx="24">
                  <c:v>5.55</c:v>
                </c:pt>
                <c:pt idx="25">
                  <c:v>3.74</c:v>
                </c:pt>
                <c:pt idx="26">
                  <c:v>1.47</c:v>
                </c:pt>
                <c:pt idx="27">
                  <c:v>1.24</c:v>
                </c:pt>
                <c:pt idx="28">
                  <c:v>2.58</c:v>
                </c:pt>
                <c:pt idx="29">
                  <c:v>7.48</c:v>
                </c:pt>
                <c:pt idx="30">
                  <c:v>1.64</c:v>
                </c:pt>
                <c:pt idx="31">
                  <c:v>3.74</c:v>
                </c:pt>
                <c:pt idx="32">
                  <c:v>4.67</c:v>
                </c:pt>
                <c:pt idx="33">
                  <c:v>10.68</c:v>
                </c:pt>
                <c:pt idx="34">
                  <c:v>5.65</c:v>
                </c:pt>
                <c:pt idx="35">
                  <c:v>6.31</c:v>
                </c:pt>
                <c:pt idx="36">
                  <c:v>4.49</c:v>
                </c:pt>
                <c:pt idx="37">
                  <c:v>4.7300000000000004</c:v>
                </c:pt>
                <c:pt idx="38">
                  <c:v>10.56</c:v>
                </c:pt>
                <c:pt idx="39">
                  <c:v>5.95</c:v>
                </c:pt>
                <c:pt idx="40">
                  <c:v>1.29</c:v>
                </c:pt>
                <c:pt idx="41">
                  <c:v>3.68</c:v>
                </c:pt>
                <c:pt idx="42">
                  <c:v>4.43</c:v>
                </c:pt>
                <c:pt idx="43">
                  <c:v>3.76</c:v>
                </c:pt>
                <c:pt idx="44">
                  <c:v>0.88</c:v>
                </c:pt>
                <c:pt idx="45">
                  <c:v>1.03</c:v>
                </c:pt>
                <c:pt idx="46">
                  <c:v>5.73</c:v>
                </c:pt>
                <c:pt idx="47">
                  <c:v>9.9</c:v>
                </c:pt>
                <c:pt idx="48">
                  <c:v>6.33</c:v>
                </c:pt>
                <c:pt idx="49">
                  <c:v>1.23</c:v>
                </c:pt>
                <c:pt idx="50">
                  <c:v>7.5</c:v>
                </c:pt>
                <c:pt idx="51">
                  <c:v>2.2799999999999998</c:v>
                </c:pt>
                <c:pt idx="52">
                  <c:v>4.25</c:v>
                </c:pt>
                <c:pt idx="53">
                  <c:v>5.9399999999999986</c:v>
                </c:pt>
                <c:pt idx="54">
                  <c:v>1.31</c:v>
                </c:pt>
                <c:pt idx="55">
                  <c:v>1.71</c:v>
                </c:pt>
                <c:pt idx="56">
                  <c:v>4.6099999999999994</c:v>
                </c:pt>
                <c:pt idx="57">
                  <c:v>1.45</c:v>
                </c:pt>
                <c:pt idx="58">
                  <c:v>3.71</c:v>
                </c:pt>
                <c:pt idx="59">
                  <c:v>6.09</c:v>
                </c:pt>
                <c:pt idx="60">
                  <c:v>7.6099999999999994</c:v>
                </c:pt>
                <c:pt idx="61">
                  <c:v>3.2200000000000006</c:v>
                </c:pt>
                <c:pt idx="62">
                  <c:v>0.97</c:v>
                </c:pt>
                <c:pt idx="63">
                  <c:v>4.04</c:v>
                </c:pt>
                <c:pt idx="64">
                  <c:v>1.34</c:v>
                </c:pt>
                <c:pt idx="65">
                  <c:v>5.6</c:v>
                </c:pt>
                <c:pt idx="66">
                  <c:v>1.36</c:v>
                </c:pt>
                <c:pt idx="67">
                  <c:v>1</c:v>
                </c:pt>
                <c:pt idx="68">
                  <c:v>1.3800000000000001</c:v>
                </c:pt>
                <c:pt idx="69">
                  <c:v>2.35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882176"/>
        <c:axId val="215711744"/>
      </c:barChart>
      <c:lineChart>
        <c:grouping val="standard"/>
        <c:varyColors val="0"/>
        <c:ser>
          <c:idx val="0"/>
          <c:order val="1"/>
          <c:tx>
            <c:v>Normal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ANNPRCIP!$P$4:$P$75</c:f>
              <c:numCache>
                <c:formatCode>General_)</c:formatCode>
                <c:ptCount val="72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</c:numCache>
            </c:numRef>
          </c:cat>
          <c:val>
            <c:numRef>
              <c:f>ANNPRCIP!$R$4:$R$73</c:f>
              <c:numCache>
                <c:formatCode>General_)</c:formatCode>
                <c:ptCount val="70"/>
                <c:pt idx="29" formatCode="0.00">
                  <c:v>0</c:v>
                </c:pt>
                <c:pt idx="30" formatCode="0.00">
                  <c:v>2.9777419354838703</c:v>
                </c:pt>
                <c:pt idx="31" formatCode="0.00">
                  <c:v>2.9458064516129023</c:v>
                </c:pt>
                <c:pt idx="32" formatCode="0.00">
                  <c:v>2.9829032258064512</c:v>
                </c:pt>
                <c:pt idx="33" formatCode="0.00">
                  <c:v>3.2619354838709671</c:v>
                </c:pt>
                <c:pt idx="34" formatCode="0.00">
                  <c:v>3.4161290322580649</c:v>
                </c:pt>
                <c:pt idx="35" formatCode="0.00">
                  <c:v>3.5777419354838709</c:v>
                </c:pt>
                <c:pt idx="36" formatCode="0.00">
                  <c:v>3.681290322580645</c:v>
                </c:pt>
                <c:pt idx="37" formatCode="0.00">
                  <c:v>3.8054838709677421</c:v>
                </c:pt>
                <c:pt idx="38" formatCode="0.00">
                  <c:v>3.9561290322580649</c:v>
                </c:pt>
                <c:pt idx="39" formatCode="0.00">
                  <c:v>4.1435483870967751</c:v>
                </c:pt>
                <c:pt idx="40" formatCode="0.00">
                  <c:v>4.0538709677419362</c:v>
                </c:pt>
                <c:pt idx="41" formatCode="0.00">
                  <c:v>4.1545161290322588</c:v>
                </c:pt>
                <c:pt idx="42" formatCode="0.00">
                  <c:v>4.2416129032258079</c:v>
                </c:pt>
                <c:pt idx="43" formatCode="0.00">
                  <c:v>4.2619354838709675</c:v>
                </c:pt>
                <c:pt idx="44" formatCode="0.00">
                  <c:v>4.169354838709677</c:v>
                </c:pt>
                <c:pt idx="45" formatCode="0.00">
                  <c:v>4.1064516129032267</c:v>
                </c:pt>
                <c:pt idx="46" formatCode="0.00">
                  <c:v>4.1929032258064529</c:v>
                </c:pt>
                <c:pt idx="47" formatCode="0.00">
                  <c:v>4.4329032258064531</c:v>
                </c:pt>
                <c:pt idx="48" formatCode="0.00">
                  <c:v>4.562580645161292</c:v>
                </c:pt>
                <c:pt idx="49" formatCode="0.00">
                  <c:v>4.4329032258064531</c:v>
                </c:pt>
                <c:pt idx="50" formatCode="0.00">
                  <c:v>4.6496774193548402</c:v>
                </c:pt>
                <c:pt idx="51" formatCode="0.00">
                  <c:v>4.4280645161290337</c:v>
                </c:pt>
                <c:pt idx="52" formatCode="0.00">
                  <c:v>4.522903225806453</c:v>
                </c:pt>
                <c:pt idx="53" formatCode="0.00">
                  <c:v>4.5764516129032264</c:v>
                </c:pt>
                <c:pt idx="54" formatCode="0.00">
                  <c:v>4.5167741935483887</c:v>
                </c:pt>
                <c:pt idx="55" formatCode="0.00">
                  <c:v>4.3929032258064531</c:v>
                </c:pt>
                <c:pt idx="56" formatCode="0.00">
                  <c:v>4.4209677419354865</c:v>
                </c:pt>
                <c:pt idx="57" formatCode="0.00">
                  <c:v>4.4203225806451618</c:v>
                </c:pt>
                <c:pt idx="58" formatCode="0.00">
                  <c:v>4.5000000000000009</c:v>
                </c:pt>
                <c:pt idx="59" formatCode="0.00">
                  <c:v>4.6132258064516138</c:v>
                </c:pt>
                <c:pt idx="60" formatCode="0.00">
                  <c:v>4.6174193548387095</c:v>
                </c:pt>
                <c:pt idx="61" formatCode="0.00">
                  <c:v>4.6683870967741932</c:v>
                </c:pt>
                <c:pt idx="62" formatCode="0.00">
                  <c:v>4.5790322580645162</c:v>
                </c:pt>
                <c:pt idx="63" formatCode="0.00">
                  <c:v>4.5587096774193538</c:v>
                </c:pt>
                <c:pt idx="64" formatCode="0.00">
                  <c:v>4.2574193548387091</c:v>
                </c:pt>
                <c:pt idx="65" formatCode="0.00">
                  <c:v>4.2558064516129033</c:v>
                </c:pt>
                <c:pt idx="66" formatCode="0.00">
                  <c:v>4.0961290322580641</c:v>
                </c:pt>
                <c:pt idx="67" formatCode="0.00">
                  <c:v>3.9835483870967741</c:v>
                </c:pt>
                <c:pt idx="68" formatCode="0.00">
                  <c:v>3.8754838709677411</c:v>
                </c:pt>
                <c:pt idx="69" formatCode="0.00">
                  <c:v>3.6106451612903219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ANNPRCIP!$S$3</c:f>
              <c:strCache>
                <c:ptCount val="1"/>
                <c:pt idx="0">
                  <c:v>All Years Avg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ANNPRCIP!$P$4:$P$75</c:f>
              <c:numCache>
                <c:formatCode>General_)</c:formatCode>
                <c:ptCount val="72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</c:numCache>
            </c:numRef>
          </c:cat>
          <c:val>
            <c:numRef>
              <c:f>ANNPRCIP!$S$4:$S$73</c:f>
              <c:numCache>
                <c:formatCode>0.00</c:formatCode>
                <c:ptCount val="70"/>
                <c:pt idx="0">
                  <c:v>4.7300000000000004</c:v>
                </c:pt>
                <c:pt idx="1">
                  <c:v>4.125</c:v>
                </c:pt>
                <c:pt idx="2">
                  <c:v>3.4266666666666672</c:v>
                </c:pt>
                <c:pt idx="3">
                  <c:v>2.7875000000000005</c:v>
                </c:pt>
                <c:pt idx="4">
                  <c:v>2.4900000000000007</c:v>
                </c:pt>
                <c:pt idx="5">
                  <c:v>2.2933333333333334</c:v>
                </c:pt>
                <c:pt idx="6">
                  <c:v>2.0871428571428576</c:v>
                </c:pt>
                <c:pt idx="7">
                  <c:v>2.5625</c:v>
                </c:pt>
                <c:pt idx="8">
                  <c:v>2.25</c:v>
                </c:pt>
                <c:pt idx="9">
                  <c:v>2.4710000000000001</c:v>
                </c:pt>
                <c:pt idx="10">
                  <c:v>2.2972727272727274</c:v>
                </c:pt>
                <c:pt idx="11">
                  <c:v>2.25</c:v>
                </c:pt>
                <c:pt idx="12">
                  <c:v>2.3176923076923077</c:v>
                </c:pt>
                <c:pt idx="13">
                  <c:v>2.4199999999999995</c:v>
                </c:pt>
                <c:pt idx="14">
                  <c:v>2.4573333333333327</c:v>
                </c:pt>
                <c:pt idx="15">
                  <c:v>2.4943749999999993</c:v>
                </c:pt>
                <c:pt idx="16">
                  <c:v>2.49235294117647</c:v>
                </c:pt>
                <c:pt idx="17">
                  <c:v>2.4822222222222217</c:v>
                </c:pt>
                <c:pt idx="18">
                  <c:v>2.6278947368421051</c:v>
                </c:pt>
                <c:pt idx="19">
                  <c:v>2.5354999999999999</c:v>
                </c:pt>
                <c:pt idx="20">
                  <c:v>2.8504761904761899</c:v>
                </c:pt>
                <c:pt idx="21">
                  <c:v>2.7804545454545453</c:v>
                </c:pt>
                <c:pt idx="22">
                  <c:v>2.8456521739130429</c:v>
                </c:pt>
                <c:pt idx="23">
                  <c:v>2.8587499999999992</c:v>
                </c:pt>
                <c:pt idx="24">
                  <c:v>2.9663999999999993</c:v>
                </c:pt>
                <c:pt idx="25">
                  <c:v>2.9961538461538453</c:v>
                </c:pt>
                <c:pt idx="26">
                  <c:v>2.9396296296296289</c:v>
                </c:pt>
                <c:pt idx="27">
                  <c:v>2.8789285714285704</c:v>
                </c:pt>
                <c:pt idx="28">
                  <c:v>2.8686206896551711</c:v>
                </c:pt>
                <c:pt idx="29">
                  <c:v>3.0223333333333327</c:v>
                </c:pt>
                <c:pt idx="30">
                  <c:v>2.9777419354838703</c:v>
                </c:pt>
                <c:pt idx="31">
                  <c:v>3.001562499999999</c:v>
                </c:pt>
                <c:pt idx="32">
                  <c:v>3.0521212121212113</c:v>
                </c:pt>
                <c:pt idx="33">
                  <c:v>3.2764705882352936</c:v>
                </c:pt>
                <c:pt idx="34">
                  <c:v>3.3442857142857139</c:v>
                </c:pt>
                <c:pt idx="35">
                  <c:v>3.4266666666666663</c:v>
                </c:pt>
                <c:pt idx="36">
                  <c:v>3.4554054054054051</c:v>
                </c:pt>
                <c:pt idx="37">
                  <c:v>3.4889473684210524</c:v>
                </c:pt>
                <c:pt idx="38">
                  <c:v>3.6702564102564099</c:v>
                </c:pt>
                <c:pt idx="39">
                  <c:v>3.7272499999999993</c:v>
                </c:pt>
                <c:pt idx="40">
                  <c:v>3.6678048780487797</c:v>
                </c:pt>
                <c:pt idx="41">
                  <c:v>3.6680952380952374</c:v>
                </c:pt>
                <c:pt idx="42">
                  <c:v>3.6858139534883718</c:v>
                </c:pt>
                <c:pt idx="43">
                  <c:v>3.6251111111111105</c:v>
                </c:pt>
                <c:pt idx="44">
                  <c:v>3.6146808510638291</c:v>
                </c:pt>
                <c:pt idx="45">
                  <c:v>3.5686956521739122</c:v>
                </c:pt>
                <c:pt idx="46">
                  <c:v>3.6146808510638291</c:v>
                </c:pt>
                <c:pt idx="47">
                  <c:v>3.7456249999999991</c:v>
                </c:pt>
                <c:pt idx="48">
                  <c:v>3.7983673469387749</c:v>
                </c:pt>
                <c:pt idx="49">
                  <c:v>3.7469999999999994</c:v>
                </c:pt>
                <c:pt idx="50">
                  <c:v>3.820588235294117</c:v>
                </c:pt>
                <c:pt idx="51">
                  <c:v>3.7909615384615378</c:v>
                </c:pt>
                <c:pt idx="52">
                  <c:v>3.7996226415094334</c:v>
                </c:pt>
                <c:pt idx="53">
                  <c:v>3.8392592592592587</c:v>
                </c:pt>
                <c:pt idx="54">
                  <c:v>3.7932727272727265</c:v>
                </c:pt>
                <c:pt idx="55">
                  <c:v>3.7560714285714281</c:v>
                </c:pt>
                <c:pt idx="56">
                  <c:v>3.7306779661016947</c:v>
                </c:pt>
                <c:pt idx="57">
                  <c:v>3.7310344827586204</c:v>
                </c:pt>
                <c:pt idx="58">
                  <c:v>3.7306779661016947</c:v>
                </c:pt>
                <c:pt idx="59">
                  <c:v>3.77</c:v>
                </c:pt>
                <c:pt idx="60">
                  <c:v>3.8329508196721314</c:v>
                </c:pt>
                <c:pt idx="61">
                  <c:v>3.8230645161290324</c:v>
                </c:pt>
                <c:pt idx="62">
                  <c:v>3.7777777777777777</c:v>
                </c:pt>
                <c:pt idx="63">
                  <c:v>3.7818749999999999</c:v>
                </c:pt>
                <c:pt idx="64">
                  <c:v>3.7443076923076921</c:v>
                </c:pt>
                <c:pt idx="65">
                  <c:v>3.7724242424242425</c:v>
                </c:pt>
                <c:pt idx="66">
                  <c:v>3.7364179104477611</c:v>
                </c:pt>
                <c:pt idx="67">
                  <c:v>3.6961764705882354</c:v>
                </c:pt>
                <c:pt idx="68">
                  <c:v>3.6626086956521737</c:v>
                </c:pt>
                <c:pt idx="69">
                  <c:v>3.6438571428571427</c:v>
                </c:pt>
              </c:numCache>
            </c:numRef>
          </c:val>
          <c:smooth val="0"/>
        </c:ser>
        <c:ser>
          <c:idx val="3"/>
          <c:order val="3"/>
          <c:tx>
            <c:v>10 Year Avg</c:v>
          </c:tx>
          <c:spPr>
            <a:ln w="25400">
              <a:solidFill>
                <a:srgbClr val="69FFFF"/>
              </a:solidFill>
              <a:prstDash val="solid"/>
            </a:ln>
          </c:spPr>
          <c:marker>
            <c:symbol val="none"/>
          </c:marker>
          <c:cat>
            <c:numRef>
              <c:f>ANNPRCIP!$P$4:$P$75</c:f>
              <c:numCache>
                <c:formatCode>General_)</c:formatCode>
                <c:ptCount val="72"/>
                <c:pt idx="0">
                  <c:v>1945</c:v>
                </c:pt>
                <c:pt idx="1">
                  <c:v>1946</c:v>
                </c:pt>
                <c:pt idx="2">
                  <c:v>1947</c:v>
                </c:pt>
                <c:pt idx="3">
                  <c:v>1948</c:v>
                </c:pt>
                <c:pt idx="4">
                  <c:v>1949</c:v>
                </c:pt>
                <c:pt idx="5">
                  <c:v>1950</c:v>
                </c:pt>
                <c:pt idx="6">
                  <c:v>1951</c:v>
                </c:pt>
                <c:pt idx="7">
                  <c:v>1952</c:v>
                </c:pt>
                <c:pt idx="8">
                  <c:v>1953</c:v>
                </c:pt>
                <c:pt idx="9">
                  <c:v>1954</c:v>
                </c:pt>
                <c:pt idx="10">
                  <c:v>1955</c:v>
                </c:pt>
                <c:pt idx="11">
                  <c:v>1956</c:v>
                </c:pt>
                <c:pt idx="12">
                  <c:v>1957</c:v>
                </c:pt>
                <c:pt idx="13">
                  <c:v>1958</c:v>
                </c:pt>
                <c:pt idx="14">
                  <c:v>1959</c:v>
                </c:pt>
                <c:pt idx="15">
                  <c:v>1960</c:v>
                </c:pt>
                <c:pt idx="16">
                  <c:v>1961</c:v>
                </c:pt>
                <c:pt idx="17">
                  <c:v>1962</c:v>
                </c:pt>
                <c:pt idx="18">
                  <c:v>1963</c:v>
                </c:pt>
                <c:pt idx="19">
                  <c:v>1964</c:v>
                </c:pt>
                <c:pt idx="20">
                  <c:v>1965</c:v>
                </c:pt>
                <c:pt idx="21">
                  <c:v>1966</c:v>
                </c:pt>
                <c:pt idx="22">
                  <c:v>1967</c:v>
                </c:pt>
                <c:pt idx="23">
                  <c:v>1968</c:v>
                </c:pt>
                <c:pt idx="24">
                  <c:v>1969</c:v>
                </c:pt>
                <c:pt idx="25">
                  <c:v>1970</c:v>
                </c:pt>
                <c:pt idx="26">
                  <c:v>1971</c:v>
                </c:pt>
                <c:pt idx="27">
                  <c:v>1972</c:v>
                </c:pt>
                <c:pt idx="28">
                  <c:v>1973</c:v>
                </c:pt>
                <c:pt idx="29">
                  <c:v>1974</c:v>
                </c:pt>
                <c:pt idx="30">
                  <c:v>1975</c:v>
                </c:pt>
                <c:pt idx="31">
                  <c:v>1976</c:v>
                </c:pt>
                <c:pt idx="32">
                  <c:v>1977</c:v>
                </c:pt>
                <c:pt idx="33">
                  <c:v>1978</c:v>
                </c:pt>
                <c:pt idx="34">
                  <c:v>1979</c:v>
                </c:pt>
                <c:pt idx="35">
                  <c:v>1980</c:v>
                </c:pt>
                <c:pt idx="36">
                  <c:v>1981</c:v>
                </c:pt>
                <c:pt idx="37">
                  <c:v>1982</c:v>
                </c:pt>
                <c:pt idx="38">
                  <c:v>1983</c:v>
                </c:pt>
                <c:pt idx="39">
                  <c:v>1984</c:v>
                </c:pt>
                <c:pt idx="40">
                  <c:v>1985</c:v>
                </c:pt>
                <c:pt idx="41">
                  <c:v>1986</c:v>
                </c:pt>
                <c:pt idx="42">
                  <c:v>1987</c:v>
                </c:pt>
                <c:pt idx="43">
                  <c:v>1988</c:v>
                </c:pt>
                <c:pt idx="44">
                  <c:v>1989</c:v>
                </c:pt>
                <c:pt idx="45">
                  <c:v>1990</c:v>
                </c:pt>
                <c:pt idx="46">
                  <c:v>1991</c:v>
                </c:pt>
                <c:pt idx="47">
                  <c:v>1992</c:v>
                </c:pt>
                <c:pt idx="48">
                  <c:v>1993</c:v>
                </c:pt>
                <c:pt idx="49">
                  <c:v>1994</c:v>
                </c:pt>
                <c:pt idx="50">
                  <c:v>1995</c:v>
                </c:pt>
                <c:pt idx="51">
                  <c:v>1996</c:v>
                </c:pt>
                <c:pt idx="52">
                  <c:v>1997</c:v>
                </c:pt>
                <c:pt idx="53">
                  <c:v>1998</c:v>
                </c:pt>
                <c:pt idx="54">
                  <c:v>1999</c:v>
                </c:pt>
                <c:pt idx="55">
                  <c:v>2000</c:v>
                </c:pt>
                <c:pt idx="56">
                  <c:v>2001</c:v>
                </c:pt>
                <c:pt idx="57">
                  <c:v>2002</c:v>
                </c:pt>
                <c:pt idx="58">
                  <c:v>2003</c:v>
                </c:pt>
                <c:pt idx="59">
                  <c:v>2004</c:v>
                </c:pt>
                <c:pt idx="60">
                  <c:v>2005</c:v>
                </c:pt>
                <c:pt idx="61">
                  <c:v>2006</c:v>
                </c:pt>
                <c:pt idx="62">
                  <c:v>2007</c:v>
                </c:pt>
                <c:pt idx="63">
                  <c:v>2008</c:v>
                </c:pt>
                <c:pt idx="64">
                  <c:v>2009</c:v>
                </c:pt>
                <c:pt idx="65">
                  <c:v>2010</c:v>
                </c:pt>
                <c:pt idx="66">
                  <c:v>2011</c:v>
                </c:pt>
                <c:pt idx="67">
                  <c:v>2012</c:v>
                </c:pt>
                <c:pt idx="68">
                  <c:v>2013</c:v>
                </c:pt>
                <c:pt idx="69">
                  <c:v>2014</c:v>
                </c:pt>
                <c:pt idx="70">
                  <c:v>2015</c:v>
                </c:pt>
                <c:pt idx="71">
                  <c:v>2016</c:v>
                </c:pt>
              </c:numCache>
            </c:numRef>
          </c:cat>
          <c:val>
            <c:numRef>
              <c:f>ANNPRCIP!$T$4:$T$73</c:f>
              <c:numCache>
                <c:formatCode>0.00</c:formatCode>
                <c:ptCount val="70"/>
                <c:pt idx="9">
                  <c:v>0</c:v>
                </c:pt>
                <c:pt idx="10">
                  <c:v>2.2972727272727274</c:v>
                </c:pt>
                <c:pt idx="11">
                  <c:v>2.0245454545454544</c:v>
                </c:pt>
                <c:pt idx="12">
                  <c:v>1.989090909090909</c:v>
                </c:pt>
                <c:pt idx="13">
                  <c:v>2.1454545454545451</c:v>
                </c:pt>
                <c:pt idx="14">
                  <c:v>2.3372727272727274</c:v>
                </c:pt>
                <c:pt idx="15">
                  <c:v>2.4963636363636366</c:v>
                </c:pt>
                <c:pt idx="16">
                  <c:v>2.603636363636364</c:v>
                </c:pt>
                <c:pt idx="17">
                  <c:v>2.7336363636363639</c:v>
                </c:pt>
                <c:pt idx="18">
                  <c:v>2.6754545454545453</c:v>
                </c:pt>
                <c:pt idx="19">
                  <c:v>2.7336363636363639</c:v>
                </c:pt>
                <c:pt idx="20">
                  <c:v>3.1954545454545453</c:v>
                </c:pt>
                <c:pt idx="21">
                  <c:v>3.2636363636363641</c:v>
                </c:pt>
                <c:pt idx="22">
                  <c:v>3.4954545454545456</c:v>
                </c:pt>
                <c:pt idx="23">
                  <c:v>3.4981818181818185</c:v>
                </c:pt>
                <c:pt idx="24">
                  <c:v>3.6618181818181812</c:v>
                </c:pt>
                <c:pt idx="25">
                  <c:v>3.730909090909091</c:v>
                </c:pt>
                <c:pt idx="26">
                  <c:v>3.5872727272727274</c:v>
                </c:pt>
                <c:pt idx="27">
                  <c:v>3.4763636363636365</c:v>
                </c:pt>
                <c:pt idx="28">
                  <c:v>3.5009090909090905</c:v>
                </c:pt>
                <c:pt idx="29">
                  <c:v>3.7036363636363632</c:v>
                </c:pt>
                <c:pt idx="30">
                  <c:v>3.7818181818181826</c:v>
                </c:pt>
                <c:pt idx="31">
                  <c:v>3.2899999999999996</c:v>
                </c:pt>
                <c:pt idx="32">
                  <c:v>3.5954545454545452</c:v>
                </c:pt>
                <c:pt idx="33">
                  <c:v>4.1772727272727277</c:v>
                </c:pt>
                <c:pt idx="34">
                  <c:v>4.4036363636363642</c:v>
                </c:pt>
                <c:pt idx="35">
                  <c:v>4.4727272727272727</c:v>
                </c:pt>
                <c:pt idx="36">
                  <c:v>4.540909090909091</c:v>
                </c:pt>
                <c:pt idx="37">
                  <c:v>4.8372727272727278</c:v>
                </c:pt>
                <c:pt idx="38">
                  <c:v>5.6845454545454546</c:v>
                </c:pt>
                <c:pt idx="39">
                  <c:v>5.9909090909090912</c:v>
                </c:pt>
                <c:pt idx="40">
                  <c:v>5.4281818181818196</c:v>
                </c:pt>
                <c:pt idx="41">
                  <c:v>5.6136363636363633</c:v>
                </c:pt>
                <c:pt idx="42">
                  <c:v>5.6763636363636367</c:v>
                </c:pt>
                <c:pt idx="43">
                  <c:v>5.5936363636363629</c:v>
                </c:pt>
                <c:pt idx="44">
                  <c:v>4.7027272727272731</c:v>
                </c:pt>
                <c:pt idx="45">
                  <c:v>4.2827272727272732</c:v>
                </c:pt>
                <c:pt idx="46">
                  <c:v>4.2300000000000004</c:v>
                </c:pt>
                <c:pt idx="47">
                  <c:v>4.7218181818181826</c:v>
                </c:pt>
                <c:pt idx="48">
                  <c:v>4.8672727272727272</c:v>
                </c:pt>
                <c:pt idx="49">
                  <c:v>4.0190909090909086</c:v>
                </c:pt>
                <c:pt idx="50">
                  <c:v>4.16</c:v>
                </c:pt>
                <c:pt idx="51">
                  <c:v>4.2499999999999991</c:v>
                </c:pt>
                <c:pt idx="52">
                  <c:v>4.3018181818181818</c:v>
                </c:pt>
                <c:pt idx="53">
                  <c:v>4.4390909090909085</c:v>
                </c:pt>
                <c:pt idx="54">
                  <c:v>4.2163636363636359</c:v>
                </c:pt>
                <c:pt idx="55">
                  <c:v>4.291818181818182</c:v>
                </c:pt>
                <c:pt idx="56">
                  <c:v>4.6172727272727272</c:v>
                </c:pt>
                <c:pt idx="57">
                  <c:v>4.2281818181818185</c:v>
                </c:pt>
                <c:pt idx="58">
                  <c:v>3.6654545454545455</c:v>
                </c:pt>
                <c:pt idx="59">
                  <c:v>3.6436363636363636</c:v>
                </c:pt>
                <c:pt idx="60">
                  <c:v>4.2236363636363627</c:v>
                </c:pt>
                <c:pt idx="61">
                  <c:v>3.834545454545454</c:v>
                </c:pt>
                <c:pt idx="62">
                  <c:v>3.7154545454545445</c:v>
                </c:pt>
                <c:pt idx="63">
                  <c:v>3.6963636363636354</c:v>
                </c:pt>
                <c:pt idx="64">
                  <c:v>3.2781818181818183</c:v>
                </c:pt>
                <c:pt idx="65">
                  <c:v>3.6681818181818184</c:v>
                </c:pt>
                <c:pt idx="66">
                  <c:v>3.6363636363636362</c:v>
                </c:pt>
                <c:pt idx="67">
                  <c:v>3.3081818181818177</c:v>
                </c:pt>
                <c:pt idx="68">
                  <c:v>3.3018181818181818</c:v>
                </c:pt>
                <c:pt idx="69">
                  <c:v>3.1781818181818182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2176"/>
        <c:axId val="215711744"/>
      </c:lineChart>
      <c:catAx>
        <c:axId val="21488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7783527454013"/>
              <c:y val="0.79503251118000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5711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711744"/>
        <c:scaling>
          <c:orientation val="minMax"/>
          <c:max val="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5.0664598994635945E-3"/>
              <c:y val="0.275363018647059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214882176"/>
        <c:crosses val="autoZero"/>
        <c:crossBetween val="between"/>
        <c:majorUnit val="1"/>
        <c:minorUnit val="0.25"/>
      </c:valAx>
      <c:spPr>
        <a:solidFill>
          <a:srgbClr val="F8F8F8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0.25" l="0" r="0" t="0.25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Armitage Field
 1994 - 2014 Monthy Rainfall compared to History</a:t>
            </a:r>
          </a:p>
        </c:rich>
      </c:tx>
      <c:layout>
        <c:manualLayout>
          <c:xMode val="edge"/>
          <c:yMode val="edge"/>
          <c:x val="0.31079726366212179"/>
          <c:y val="2.9644397898538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690249693653872E-2"/>
          <c:y val="0.18972332015810275"/>
          <c:w val="0.80726578624898804"/>
          <c:h val="0.673913043478260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ANNPRCIP!$A$53</c:f>
              <c:strCache>
                <c:ptCount val="1"/>
                <c:pt idx="0">
                  <c:v>1994 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ANNPRCIP!$B$53:$M$53</c:f>
              <c:numCache>
                <c:formatCode>0.00_)</c:formatCode>
                <c:ptCount val="12"/>
                <c:pt idx="0">
                  <c:v>0.04</c:v>
                </c:pt>
                <c:pt idx="1">
                  <c:v>0.67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0.03</c:v>
                </c:pt>
                <c:pt idx="10">
                  <c:v>0.09</c:v>
                </c:pt>
                <c:pt idx="11">
                  <c:v>0.27</c:v>
                </c:pt>
              </c:numCache>
            </c:numRef>
          </c:val>
        </c:ser>
        <c:ser>
          <c:idx val="4"/>
          <c:order val="1"/>
          <c:tx>
            <c:strRef>
              <c:f>ANNPRCIP!$A$54</c:f>
              <c:strCache>
                <c:ptCount val="1"/>
                <c:pt idx="0">
                  <c:v>1995 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ANNPRCIP!$B$54:$M$54</c:f>
              <c:numCache>
                <c:formatCode>0.00_)</c:formatCode>
                <c:ptCount val="12"/>
                <c:pt idx="0">
                  <c:v>4.82</c:v>
                </c:pt>
                <c:pt idx="1">
                  <c:v>0.12</c:v>
                </c:pt>
                <c:pt idx="2">
                  <c:v>1.18</c:v>
                </c:pt>
                <c:pt idx="3">
                  <c:v>0</c:v>
                </c:pt>
                <c:pt idx="4">
                  <c:v>0.18</c:v>
                </c:pt>
                <c:pt idx="5">
                  <c:v>0</c:v>
                </c:pt>
                <c:pt idx="6">
                  <c:v>0</c:v>
                </c:pt>
                <c:pt idx="7">
                  <c:v>0.02</c:v>
                </c:pt>
                <c:pt idx="8">
                  <c:v>0.03</c:v>
                </c:pt>
                <c:pt idx="9">
                  <c:v>0</c:v>
                </c:pt>
                <c:pt idx="10">
                  <c:v>0</c:v>
                </c:pt>
                <c:pt idx="11">
                  <c:v>1.1499999999999999</c:v>
                </c:pt>
              </c:numCache>
            </c:numRef>
          </c:val>
        </c:ser>
        <c:ser>
          <c:idx val="5"/>
          <c:order val="2"/>
          <c:tx>
            <c:strRef>
              <c:f>ANNPRCIP!$A$55</c:f>
              <c:strCache>
                <c:ptCount val="1"/>
                <c:pt idx="0">
                  <c:v>1996 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ANNPRCIP!$B$55:$M$55</c:f>
              <c:numCache>
                <c:formatCode>0.00_)</c:formatCode>
                <c:ptCount val="12"/>
                <c:pt idx="0">
                  <c:v>0.13</c:v>
                </c:pt>
                <c:pt idx="1">
                  <c:v>0.6</c:v>
                </c:pt>
                <c:pt idx="2">
                  <c:v>0.16</c:v>
                </c:pt>
                <c:pt idx="3">
                  <c:v>0.01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0.38</c:v>
                </c:pt>
                <c:pt idx="10">
                  <c:v>0.31</c:v>
                </c:pt>
                <c:pt idx="11">
                  <c:v>0.67</c:v>
                </c:pt>
              </c:numCache>
            </c:numRef>
          </c:val>
        </c:ser>
        <c:ser>
          <c:idx val="6"/>
          <c:order val="3"/>
          <c:tx>
            <c:strRef>
              <c:f>ANNPRCIP!$A$56</c:f>
              <c:strCache>
                <c:ptCount val="1"/>
                <c:pt idx="0">
                  <c:v>1997 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ANNPRCIP!$B$56:$M$56</c:f>
              <c:numCache>
                <c:formatCode>0.00_)</c:formatCode>
                <c:ptCount val="12"/>
                <c:pt idx="0">
                  <c:v>0.19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0.04</c:v>
                </c:pt>
                <c:pt idx="6">
                  <c:v>0.44</c:v>
                </c:pt>
                <c:pt idx="7">
                  <c:v>0</c:v>
                </c:pt>
                <c:pt idx="8">
                  <c:v>2.68</c:v>
                </c:pt>
                <c:pt idx="9">
                  <c:v>0</c:v>
                </c:pt>
                <c:pt idx="10">
                  <c:v>0.37</c:v>
                </c:pt>
                <c:pt idx="11">
                  <c:v>0.5</c:v>
                </c:pt>
              </c:numCache>
            </c:numRef>
          </c:val>
        </c:ser>
        <c:ser>
          <c:idx val="7"/>
          <c:order val="4"/>
          <c:tx>
            <c:strRef>
              <c:f>ANNPRCIP!$A$57</c:f>
              <c:strCache>
                <c:ptCount val="1"/>
                <c:pt idx="0">
                  <c:v>1998 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ANNPRCIP!$B$57:$M$57</c:f>
              <c:numCache>
                <c:formatCode>0.00_)</c:formatCode>
                <c:ptCount val="12"/>
                <c:pt idx="0">
                  <c:v>0.1</c:v>
                </c:pt>
                <c:pt idx="1">
                  <c:v>3.74</c:v>
                </c:pt>
                <c:pt idx="2">
                  <c:v>0.5</c:v>
                </c:pt>
                <c:pt idx="3">
                  <c:v>0</c:v>
                </c:pt>
                <c:pt idx="4">
                  <c:v>0.97</c:v>
                </c:pt>
                <c:pt idx="5">
                  <c:v>0</c:v>
                </c:pt>
                <c:pt idx="6">
                  <c:v>0.1</c:v>
                </c:pt>
                <c:pt idx="7">
                  <c:v>0.06</c:v>
                </c:pt>
                <c:pt idx="8">
                  <c:v>0.35</c:v>
                </c:pt>
                <c:pt idx="9">
                  <c:v>0</c:v>
                </c:pt>
                <c:pt idx="10">
                  <c:v>0.12</c:v>
                </c:pt>
                <c:pt idx="11">
                  <c:v>0</c:v>
                </c:pt>
              </c:numCache>
            </c:numRef>
          </c:val>
        </c:ser>
        <c:ser>
          <c:idx val="8"/>
          <c:order val="5"/>
          <c:tx>
            <c:strRef>
              <c:f>ANNPRCIP!$A$58</c:f>
              <c:strCache>
                <c:ptCount val="1"/>
                <c:pt idx="0">
                  <c:v>1999 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ANNPRCIP!$B$58:$M$58</c:f>
              <c:numCache>
                <c:formatCode>0.00_)</c:formatCode>
                <c:ptCount val="12"/>
                <c:pt idx="0">
                  <c:v>0.17</c:v>
                </c:pt>
                <c:pt idx="1">
                  <c:v>0.03</c:v>
                </c:pt>
                <c:pt idx="2">
                  <c:v>0.12</c:v>
                </c:pt>
                <c:pt idx="3">
                  <c:v>0.84</c:v>
                </c:pt>
                <c:pt idx="4">
                  <c:v>0.01</c:v>
                </c:pt>
                <c:pt idx="5">
                  <c:v>0</c:v>
                </c:pt>
                <c:pt idx="6">
                  <c:v>7.0000000000000007E-2</c:v>
                </c:pt>
                <c:pt idx="7">
                  <c:v>0</c:v>
                </c:pt>
                <c:pt idx="8">
                  <c:v>7.0000000000000007E-2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9"/>
          <c:order val="6"/>
          <c:tx>
            <c:strRef>
              <c:f>ANNPRCIP!$A$59</c:f>
              <c:strCache>
                <c:ptCount val="1"/>
                <c:pt idx="0">
                  <c:v>2000 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ANNPRCIP!$B$59:$M$59</c:f>
              <c:numCache>
                <c:formatCode>0.00</c:formatCode>
                <c:ptCount val="12"/>
                <c:pt idx="0">
                  <c:v>0.1</c:v>
                </c:pt>
                <c:pt idx="1">
                  <c:v>0.57999999999999996</c:v>
                </c:pt>
                <c:pt idx="2">
                  <c:v>0.8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0"/>
          <c:order val="7"/>
          <c:tx>
            <c:strRef>
              <c:f>ANNPRCIP!$A$60</c:f>
              <c:strCache>
                <c:ptCount val="1"/>
                <c:pt idx="0">
                  <c:v>2001 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ANNPRCIP!$B$60:$M$60</c:f>
              <c:numCache>
                <c:formatCode>0.00</c:formatCode>
                <c:ptCount val="12"/>
                <c:pt idx="0">
                  <c:v>1.29</c:v>
                </c:pt>
                <c:pt idx="1">
                  <c:v>2.36</c:v>
                </c:pt>
                <c:pt idx="2">
                  <c:v>0.17</c:v>
                </c:pt>
                <c:pt idx="3">
                  <c:v>0.03</c:v>
                </c:pt>
                <c:pt idx="4">
                  <c:v>0.04</c:v>
                </c:pt>
                <c:pt idx="5">
                  <c:v>0</c:v>
                </c:pt>
                <c:pt idx="6">
                  <c:v>0.09</c:v>
                </c:pt>
                <c:pt idx="7">
                  <c:v>0</c:v>
                </c:pt>
                <c:pt idx="8">
                  <c:v>0.05</c:v>
                </c:pt>
                <c:pt idx="9">
                  <c:v>0.15</c:v>
                </c:pt>
                <c:pt idx="10">
                  <c:v>0.3</c:v>
                </c:pt>
                <c:pt idx="11">
                  <c:v>0.13</c:v>
                </c:pt>
              </c:numCache>
            </c:numRef>
          </c:val>
        </c:ser>
        <c:ser>
          <c:idx val="11"/>
          <c:order val="8"/>
          <c:tx>
            <c:strRef>
              <c:f>ANNPRCIP!$A$61</c:f>
              <c:strCache>
                <c:ptCount val="1"/>
                <c:pt idx="0">
                  <c:v>2002 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ANNPRCIP!$B$61:$M$61</c:f>
              <c:numCache>
                <c:formatCode>General_)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0.05</c:v>
                </c:pt>
                <c:pt idx="9">
                  <c:v>0.05</c:v>
                </c:pt>
                <c:pt idx="10">
                  <c:v>0.51</c:v>
                </c:pt>
                <c:pt idx="11">
                  <c:v>0.84</c:v>
                </c:pt>
              </c:numCache>
            </c:numRef>
          </c:val>
        </c:ser>
        <c:ser>
          <c:idx val="12"/>
          <c:order val="9"/>
          <c:tx>
            <c:strRef>
              <c:f>ANNPRCIP!$A$62</c:f>
              <c:strCache>
                <c:ptCount val="1"/>
                <c:pt idx="0">
                  <c:v>2003 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ANNPRCIP!$B$62:$M$62</c:f>
              <c:numCache>
                <c:formatCode>General_)</c:formatCode>
                <c:ptCount val="12"/>
                <c:pt idx="0">
                  <c:v>0.02</c:v>
                </c:pt>
                <c:pt idx="1">
                  <c:v>1.74</c:v>
                </c:pt>
                <c:pt idx="2">
                  <c:v>0.11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</c:v>
                </c:pt>
                <c:pt idx="6">
                  <c:v>0.57999999999999996</c:v>
                </c:pt>
                <c:pt idx="7">
                  <c:v>0.04</c:v>
                </c:pt>
                <c:pt idx="8">
                  <c:v>0.02</c:v>
                </c:pt>
                <c:pt idx="9">
                  <c:v>0.06</c:v>
                </c:pt>
                <c:pt idx="10">
                  <c:v>0.47</c:v>
                </c:pt>
                <c:pt idx="11">
                  <c:v>0.5</c:v>
                </c:pt>
              </c:numCache>
            </c:numRef>
          </c:val>
        </c:ser>
        <c:ser>
          <c:idx val="13"/>
          <c:order val="10"/>
          <c:tx>
            <c:strRef>
              <c:f>ANNPRCIP!$A$63</c:f>
              <c:strCache>
                <c:ptCount val="1"/>
                <c:pt idx="0">
                  <c:v>2004 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ANNPRCIP!$B$63:$M$63</c:f>
              <c:numCache>
                <c:formatCode>General_)</c:formatCode>
                <c:ptCount val="12"/>
                <c:pt idx="0">
                  <c:v>0.03</c:v>
                </c:pt>
                <c:pt idx="1">
                  <c:v>1.9</c:v>
                </c:pt>
                <c:pt idx="2">
                  <c:v>0.08</c:v>
                </c:pt>
                <c:pt idx="3">
                  <c:v>0.2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</c:v>
                </c:pt>
                <c:pt idx="8">
                  <c:v>0</c:v>
                </c:pt>
                <c:pt idx="9">
                  <c:v>1.1100000000000001</c:v>
                </c:pt>
                <c:pt idx="10">
                  <c:v>0</c:v>
                </c:pt>
                <c:pt idx="11">
                  <c:v>2.52</c:v>
                </c:pt>
              </c:numCache>
            </c:numRef>
          </c:val>
        </c:ser>
        <c:ser>
          <c:idx val="14"/>
          <c:order val="11"/>
          <c:tx>
            <c:strRef>
              <c:f>ANNPRCIP!$A$64</c:f>
              <c:strCache>
                <c:ptCount val="1"/>
                <c:pt idx="0">
                  <c:v>2005 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ANNPRCIP!$B$64:$M$64</c:f>
              <c:numCache>
                <c:formatCode>General_)</c:formatCode>
                <c:ptCount val="12"/>
                <c:pt idx="0">
                  <c:v>2.29</c:v>
                </c:pt>
                <c:pt idx="1">
                  <c:v>2.5499999999999998</c:v>
                </c:pt>
                <c:pt idx="2">
                  <c:v>0.53</c:v>
                </c:pt>
                <c:pt idx="3">
                  <c:v>0.06</c:v>
                </c:pt>
                <c:pt idx="4">
                  <c:v>0</c:v>
                </c:pt>
                <c:pt idx="5">
                  <c:v>0</c:v>
                </c:pt>
                <c:pt idx="6">
                  <c:v>0.13</c:v>
                </c:pt>
                <c:pt idx="7">
                  <c:v>0.44</c:v>
                </c:pt>
                <c:pt idx="8">
                  <c:v>0.52</c:v>
                </c:pt>
                <c:pt idx="9">
                  <c:v>0.93</c:v>
                </c:pt>
                <c:pt idx="10">
                  <c:v>0</c:v>
                </c:pt>
                <c:pt idx="11">
                  <c:v>0.16</c:v>
                </c:pt>
              </c:numCache>
            </c:numRef>
          </c:val>
        </c:ser>
        <c:ser>
          <c:idx val="15"/>
          <c:order val="12"/>
          <c:tx>
            <c:strRef>
              <c:f>ANNPRCIP!$A$65</c:f>
              <c:strCache>
                <c:ptCount val="1"/>
                <c:pt idx="0">
                  <c:v>2006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ANNPRCIP!$B$65:$M$65</c:f>
              <c:numCache>
                <c:formatCode>General_)</c:formatCode>
                <c:ptCount val="12"/>
                <c:pt idx="0">
                  <c:v>0.56999999999999995</c:v>
                </c:pt>
                <c:pt idx="1">
                  <c:v>0.51</c:v>
                </c:pt>
                <c:pt idx="2">
                  <c:v>0.62</c:v>
                </c:pt>
                <c:pt idx="3">
                  <c:v>0.08</c:v>
                </c:pt>
                <c:pt idx="4">
                  <c:v>0</c:v>
                </c:pt>
                <c:pt idx="5">
                  <c:v>0.02</c:v>
                </c:pt>
                <c:pt idx="6">
                  <c:v>0.11</c:v>
                </c:pt>
                <c:pt idx="7">
                  <c:v>0</c:v>
                </c:pt>
                <c:pt idx="8">
                  <c:v>0</c:v>
                </c:pt>
                <c:pt idx="9">
                  <c:v>1.19</c:v>
                </c:pt>
                <c:pt idx="10">
                  <c:v>0</c:v>
                </c:pt>
                <c:pt idx="11">
                  <c:v>0.12</c:v>
                </c:pt>
              </c:numCache>
            </c:numRef>
          </c:val>
        </c:ser>
        <c:ser>
          <c:idx val="16"/>
          <c:order val="13"/>
          <c:tx>
            <c:strRef>
              <c:f>ANNPRCIP!$A$66</c:f>
              <c:strCache>
                <c:ptCount val="1"/>
                <c:pt idx="0">
                  <c:v>2007 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ANNPRCIP!$B$66:$M$66</c:f>
              <c:numCache>
                <c:formatCode>General_)</c:formatCode>
                <c:ptCount val="12"/>
                <c:pt idx="0">
                  <c:v>0.08</c:v>
                </c:pt>
                <c:pt idx="1">
                  <c:v>0.1</c:v>
                </c:pt>
                <c:pt idx="2">
                  <c:v>0.08</c:v>
                </c:pt>
                <c:pt idx="3">
                  <c:v>0.23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0.42</c:v>
                </c:pt>
                <c:pt idx="11">
                  <c:v>0.06</c:v>
                </c:pt>
              </c:numCache>
            </c:numRef>
          </c:val>
        </c:ser>
        <c:ser>
          <c:idx val="17"/>
          <c:order val="14"/>
          <c:tx>
            <c:strRef>
              <c:f>ANNPRCIP!$A$67</c:f>
              <c:strCache>
                <c:ptCount val="1"/>
                <c:pt idx="0">
                  <c:v>2008 </c:v>
                </c:pt>
              </c:strCache>
            </c:strRef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ANNPRCIP!$B$67:$M$67</c:f>
              <c:numCache>
                <c:formatCode>General_)</c:formatCode>
                <c:ptCount val="12"/>
                <c:pt idx="0">
                  <c:v>1.41</c:v>
                </c:pt>
                <c:pt idx="1">
                  <c:v>0.12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0.64</c:v>
                </c:pt>
                <c:pt idx="7">
                  <c:v>0</c:v>
                </c:pt>
                <c:pt idx="8">
                  <c:v>0.03</c:v>
                </c:pt>
                <c:pt idx="9">
                  <c:v>0.1</c:v>
                </c:pt>
                <c:pt idx="10">
                  <c:v>1.58</c:v>
                </c:pt>
                <c:pt idx="11">
                  <c:v>0.16</c:v>
                </c:pt>
              </c:numCache>
            </c:numRef>
          </c:val>
        </c:ser>
        <c:ser>
          <c:idx val="18"/>
          <c:order val="15"/>
          <c:tx>
            <c:strRef>
              <c:f>ANNPRCIP!$A$68</c:f>
              <c:strCache>
                <c:ptCount val="1"/>
                <c:pt idx="0">
                  <c:v>2009 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ANNPRCIP!$B$68:$M$68</c:f>
              <c:numCache>
                <c:formatCode>General_)</c:formatCode>
                <c:ptCount val="12"/>
                <c:pt idx="0">
                  <c:v>0.11</c:v>
                </c:pt>
                <c:pt idx="1">
                  <c:v>0.77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7.0000000000000007E-2</c:v>
                </c:pt>
                <c:pt idx="11">
                  <c:v>0.34</c:v>
                </c:pt>
              </c:numCache>
            </c:numRef>
          </c:val>
        </c:ser>
        <c:ser>
          <c:idx val="19"/>
          <c:order val="16"/>
          <c:tx>
            <c:strRef>
              <c:f>ANNPRCIP!$A$69</c:f>
              <c:strCache>
                <c:ptCount val="1"/>
                <c:pt idx="0">
                  <c:v>2010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val>
            <c:numRef>
              <c:f>ANNPRCIP!$B$69:$M$69</c:f>
              <c:numCache>
                <c:formatCode>General_)</c:formatCode>
                <c:ptCount val="12"/>
                <c:pt idx="0">
                  <c:v>1.61</c:v>
                </c:pt>
                <c:pt idx="1">
                  <c:v>0.95</c:v>
                </c:pt>
                <c:pt idx="2">
                  <c:v>0.01</c:v>
                </c:pt>
                <c:pt idx="3">
                  <c:v>0.08</c:v>
                </c:pt>
                <c:pt idx="4">
                  <c:v>0.09</c:v>
                </c:pt>
                <c:pt idx="5">
                  <c:v>0</c:v>
                </c:pt>
                <c:pt idx="6">
                  <c:v>0</c:v>
                </c:pt>
                <c:pt idx="7">
                  <c:v>0.21</c:v>
                </c:pt>
                <c:pt idx="8">
                  <c:v>0</c:v>
                </c:pt>
                <c:pt idx="9">
                  <c:v>0.72</c:v>
                </c:pt>
                <c:pt idx="10">
                  <c:v>0</c:v>
                </c:pt>
                <c:pt idx="11">
                  <c:v>1.93</c:v>
                </c:pt>
              </c:numCache>
            </c:numRef>
          </c:val>
        </c:ser>
        <c:ser>
          <c:idx val="20"/>
          <c:order val="17"/>
          <c:tx>
            <c:v>2011</c:v>
          </c:tx>
          <c:invertIfNegative val="0"/>
          <c:val>
            <c:numRef>
              <c:f>ANNPRCIP!$B$70:$M$70</c:f>
              <c:numCache>
                <c:formatCode>General_)</c:formatCode>
                <c:ptCount val="12"/>
                <c:pt idx="0">
                  <c:v>0.03</c:v>
                </c:pt>
                <c:pt idx="1">
                  <c:v>0.34</c:v>
                </c:pt>
                <c:pt idx="2">
                  <c:v>0.44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0.05</c:v>
                </c:pt>
                <c:pt idx="8">
                  <c:v>0.11</c:v>
                </c:pt>
                <c:pt idx="9">
                  <c:v>0.02</c:v>
                </c:pt>
                <c:pt idx="10">
                  <c:v>0.26</c:v>
                </c:pt>
                <c:pt idx="11">
                  <c:v>0.09</c:v>
                </c:pt>
              </c:numCache>
            </c:numRef>
          </c:val>
        </c:ser>
        <c:ser>
          <c:idx val="21"/>
          <c:order val="18"/>
          <c:tx>
            <c:v>2012</c:v>
          </c:tx>
          <c:invertIfNegative val="0"/>
          <c:val>
            <c:numRef>
              <c:f>ANNPRCIP!$B$71:$M$71</c:f>
              <c:numCache>
                <c:formatCode>General_)</c:formatCode>
                <c:ptCount val="12"/>
                <c:pt idx="0">
                  <c:v>0.13</c:v>
                </c:pt>
                <c:pt idx="1">
                  <c:v>7.0000000000000007E-2</c:v>
                </c:pt>
                <c:pt idx="2">
                  <c:v>0.2</c:v>
                </c:pt>
                <c:pt idx="3">
                  <c:v>0.18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</c:v>
                </c:pt>
                <c:pt idx="8">
                  <c:v>0.11</c:v>
                </c:pt>
                <c:pt idx="9">
                  <c:v>0.03</c:v>
                </c:pt>
                <c:pt idx="10">
                  <c:v>0</c:v>
                </c:pt>
                <c:pt idx="11">
                  <c:v>0.02</c:v>
                </c:pt>
              </c:numCache>
            </c:numRef>
          </c:val>
        </c:ser>
        <c:ser>
          <c:idx val="22"/>
          <c:order val="19"/>
          <c:tx>
            <c:strRef>
              <c:f>ANNPRCIP!$A$72</c:f>
              <c:strCache>
                <c:ptCount val="1"/>
                <c:pt idx="0">
                  <c:v>2013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ANNPRCIP!$B$72:$M$72</c:f>
              <c:numCache>
                <c:formatCode>General_)</c:formatCode>
                <c:ptCount val="12"/>
                <c:pt idx="0">
                  <c:v>0.32</c:v>
                </c:pt>
                <c:pt idx="1">
                  <c:v>0</c:v>
                </c:pt>
                <c:pt idx="2">
                  <c:v>0.19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0.33</c:v>
                </c:pt>
                <c:pt idx="8">
                  <c:v>0</c:v>
                </c:pt>
                <c:pt idx="9">
                  <c:v>0</c:v>
                </c:pt>
                <c:pt idx="10">
                  <c:v>0.54</c:v>
                </c:pt>
                <c:pt idx="11">
                  <c:v>0</c:v>
                </c:pt>
              </c:numCache>
            </c:numRef>
          </c:val>
        </c:ser>
        <c:ser>
          <c:idx val="23"/>
          <c:order val="20"/>
          <c:tx>
            <c:strRef>
              <c:f>ANNPRCIP!$A$73</c:f>
              <c:strCache>
                <c:ptCount val="1"/>
                <c:pt idx="0">
                  <c:v>2014 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val>
            <c:numRef>
              <c:f>ANNPRCIP!$B$73:$M$73</c:f>
              <c:numCache>
                <c:formatCode>General_)</c:formatCode>
                <c:ptCount val="12"/>
                <c:pt idx="0">
                  <c:v>0</c:v>
                </c:pt>
                <c:pt idx="1">
                  <c:v>0.78</c:v>
                </c:pt>
                <c:pt idx="2">
                  <c:v>0.01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0.06</c:v>
                </c:pt>
                <c:pt idx="8">
                  <c:v>0.01</c:v>
                </c:pt>
                <c:pt idx="9">
                  <c:v>0</c:v>
                </c:pt>
                <c:pt idx="10">
                  <c:v>0.01</c:v>
                </c:pt>
                <c:pt idx="11">
                  <c:v>1.46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94240"/>
        <c:axId val="35996800"/>
      </c:barChart>
      <c:lineChart>
        <c:grouping val="standard"/>
        <c:varyColors val="0"/>
        <c:ser>
          <c:idx val="0"/>
          <c:order val="21"/>
          <c:tx>
            <c:strRef>
              <c:f>ANNPRCIP!$A$84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t>1995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t>1972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t>1982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t>1983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t>1945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t>1960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t>1974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1436293098334094E-2"/>
                  <c:y val="2.2183768530909847E-2"/>
                </c:manualLayout>
              </c:layout>
              <c:tx>
                <c:rich>
                  <a:bodyPr/>
                  <a:lstStyle/>
                  <a:p>
                    <a:r>
                      <a:t>1983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t>1997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1436303804140619E-2"/>
                  <c:y val="-1.0187669229093432E-2"/>
                </c:manualLayout>
              </c:layout>
              <c:tx>
                <c:rich>
                  <a:bodyPr/>
                  <a:lstStyle/>
                  <a:p>
                    <a:r>
                      <a:t>1945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572533092712309E-2"/>
                  <c:y val="-2.1907192430985677E-2"/>
                </c:manualLayout>
              </c:layout>
              <c:tx>
                <c:rich>
                  <a:bodyPr/>
                  <a:lstStyle/>
                  <a:p>
                    <a:r>
                      <a:t>1965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208892503964903E-2"/>
                  <c:y val="-3.9749566877262922E-2"/>
                </c:manualLayout>
              </c:layout>
              <c:tx>
                <c:rich>
                  <a:bodyPr/>
                  <a:lstStyle/>
                  <a:p>
                    <a:r>
                      <a:t>1984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ANNPRCIP!$B$84:$M$84</c:f>
              <c:numCache>
                <c:formatCode>0.00_)</c:formatCode>
                <c:ptCount val="12"/>
                <c:pt idx="0">
                  <c:v>4.82</c:v>
                </c:pt>
                <c:pt idx="1">
                  <c:v>4.62</c:v>
                </c:pt>
                <c:pt idx="2">
                  <c:v>3.64</c:v>
                </c:pt>
                <c:pt idx="3">
                  <c:v>1.89</c:v>
                </c:pt>
                <c:pt idx="4">
                  <c:v>2.13</c:v>
                </c:pt>
                <c:pt idx="5">
                  <c:v>0.28999999999999998</c:v>
                </c:pt>
                <c:pt idx="6">
                  <c:v>1.35</c:v>
                </c:pt>
                <c:pt idx="7">
                  <c:v>2.35</c:v>
                </c:pt>
                <c:pt idx="8">
                  <c:v>2.68</c:v>
                </c:pt>
                <c:pt idx="9">
                  <c:v>1.27</c:v>
                </c:pt>
                <c:pt idx="10">
                  <c:v>2.89</c:v>
                </c:pt>
                <c:pt idx="11">
                  <c:v>2.52</c:v>
                </c:pt>
              </c:numCache>
            </c:numRef>
          </c:val>
          <c:smooth val="0"/>
        </c:ser>
        <c:ser>
          <c:idx val="2"/>
          <c:order val="22"/>
          <c:tx>
            <c:strRef>
              <c:f>ANNPRCIP!$A$85</c:f>
              <c:strCache>
                <c:ptCount val="1"/>
                <c:pt idx="0">
                  <c:v>Normal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ANNPRCIP!$B$85:$M$85</c:f>
              <c:numCache>
                <c:formatCode>0.00_)</c:formatCode>
                <c:ptCount val="12"/>
                <c:pt idx="0">
                  <c:v>0.89000000000000012</c:v>
                </c:pt>
                <c:pt idx="1">
                  <c:v>1.0454838709677421</c:v>
                </c:pt>
                <c:pt idx="2">
                  <c:v>0.7535483870967743</c:v>
                </c:pt>
                <c:pt idx="3">
                  <c:v>0.12258064516129033</c:v>
                </c:pt>
                <c:pt idx="4">
                  <c:v>0.1164516129032258</c:v>
                </c:pt>
                <c:pt idx="5">
                  <c:v>1.7096774193548388E-2</c:v>
                </c:pt>
                <c:pt idx="6">
                  <c:v>0.14096774193548384</c:v>
                </c:pt>
                <c:pt idx="7">
                  <c:v>0.29806451612903218</c:v>
                </c:pt>
                <c:pt idx="8">
                  <c:v>0.25483870967741928</c:v>
                </c:pt>
                <c:pt idx="9">
                  <c:v>0.17032258064516126</c:v>
                </c:pt>
                <c:pt idx="10">
                  <c:v>0.23580645161290315</c:v>
                </c:pt>
                <c:pt idx="11">
                  <c:v>0.56806451612903219</c:v>
                </c:pt>
              </c:numCache>
            </c:numRef>
          </c:val>
          <c:smooth val="0"/>
        </c:ser>
        <c:ser>
          <c:idx val="3"/>
          <c:order val="23"/>
          <c:tx>
            <c:strRef>
              <c:f>ANNPRCIP!$A$89</c:f>
              <c:strCache>
                <c:ptCount val="1"/>
                <c:pt idx="0">
                  <c:v>All Yr Avg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ANNPRCIP!$B$91:$M$91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ANNPRCIP!$B$89:$M$89</c:f>
              <c:numCache>
                <c:formatCode>0.00_)</c:formatCode>
                <c:ptCount val="12"/>
                <c:pt idx="0">
                  <c:v>0.67936507936507939</c:v>
                </c:pt>
                <c:pt idx="1">
                  <c:v>0.77507936507936503</c:v>
                </c:pt>
                <c:pt idx="2">
                  <c:v>0.48380952380952386</c:v>
                </c:pt>
                <c:pt idx="3">
                  <c:v>0.13190476190476189</c:v>
                </c:pt>
                <c:pt idx="4">
                  <c:v>0.10555555555555554</c:v>
                </c:pt>
                <c:pt idx="5">
                  <c:v>1.9523809523809527E-2</c:v>
                </c:pt>
                <c:pt idx="6">
                  <c:v>0.12809523809523807</c:v>
                </c:pt>
                <c:pt idx="7">
                  <c:v>0.20222222222222216</c:v>
                </c:pt>
                <c:pt idx="8">
                  <c:v>0.23539682539682538</c:v>
                </c:pt>
                <c:pt idx="9">
                  <c:v>0.17714285714285713</c:v>
                </c:pt>
                <c:pt idx="10">
                  <c:v>0.3438095238095239</c:v>
                </c:pt>
                <c:pt idx="11">
                  <c:v>0.4958730158730158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4240"/>
        <c:axId val="35996800"/>
      </c:lineChart>
      <c:catAx>
        <c:axId val="3599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Month</a:t>
                </a:r>
              </a:p>
            </c:rich>
          </c:tx>
          <c:layout>
            <c:manualLayout>
              <c:xMode val="edge"/>
              <c:yMode val="edge"/>
              <c:x val="0.45913234503738726"/>
              <c:y val="0.924901111498993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9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99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Inches</a:t>
                </a:r>
              </a:p>
            </c:rich>
          </c:tx>
          <c:layout>
            <c:manualLayout>
              <c:xMode val="edge"/>
              <c:yMode val="edge"/>
              <c:x val="1.6145332728041202E-2"/>
              <c:y val="0.41897228363695915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94240"/>
        <c:crosses val="autoZero"/>
        <c:crossBetween val="between"/>
        <c:minorUnit val="0.25"/>
      </c:valAx>
      <c:spPr>
        <a:solidFill>
          <a:srgbClr val="F8F8F8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505591125165018"/>
          <c:y val="0.17391308845015063"/>
          <c:w val="0.98398271786603209"/>
          <c:h val="0.98024540035943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25" r="0.25" t="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96</xdr:row>
      <xdr:rowOff>19050</xdr:rowOff>
    </xdr:from>
    <xdr:to>
      <xdr:col>36</xdr:col>
      <xdr:colOff>428625</xdr:colOff>
      <xdr:row>129</xdr:row>
      <xdr:rowOff>142875</xdr:rowOff>
    </xdr:to>
    <xdr:graphicFrame macro="">
      <xdr:nvGraphicFramePr>
        <xdr:cNvPr id="1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38100</xdr:colOff>
      <xdr:row>131</xdr:row>
      <xdr:rowOff>28575</xdr:rowOff>
    </xdr:from>
    <xdr:to>
      <xdr:col>20</xdr:col>
      <xdr:colOff>219075</xdr:colOff>
      <xdr:row>167</xdr:row>
      <xdr:rowOff>0</xdr:rowOff>
    </xdr:to>
    <xdr:graphicFrame macro="">
      <xdr:nvGraphicFramePr>
        <xdr:cNvPr id="119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P98"/>
  <sheetViews>
    <sheetView showGridLines="0" tabSelected="1" topLeftCell="A2" zoomScale="90" zoomScaleNormal="90" workbookViewId="0">
      <pane ySplit="1080" topLeftCell="A75" activePane="bottomLeft"/>
      <selection activeCell="U2" sqref="U1:U1048576"/>
      <selection pane="bottomLeft" activeCell="C82" sqref="C82"/>
    </sheetView>
  </sheetViews>
  <sheetFormatPr defaultColWidth="11.42578125" defaultRowHeight="12.75"/>
  <cols>
    <col min="1" max="1" width="8.5703125" style="4" customWidth="1"/>
    <col min="2" max="4" width="6.7109375" style="4" bestFit="1" customWidth="1"/>
    <col min="5" max="5" width="6.5703125" style="4" customWidth="1"/>
    <col min="6" max="6" width="6.7109375" style="4" bestFit="1" customWidth="1"/>
    <col min="7" max="10" width="6.5703125" style="4" customWidth="1"/>
    <col min="11" max="11" width="7.5703125" style="4" customWidth="1"/>
    <col min="12" max="13" width="6.5703125" style="4" customWidth="1"/>
    <col min="14" max="15" width="8" style="4" bestFit="1" customWidth="1"/>
    <col min="16" max="16" width="8.5703125" style="4" customWidth="1"/>
    <col min="17" max="17" width="8" style="3" bestFit="1" customWidth="1"/>
    <col min="18" max="18" width="6.28515625" style="5" bestFit="1" customWidth="1"/>
    <col min="19" max="19" width="13.42578125" style="5" customWidth="1"/>
    <col min="20" max="20" width="11.7109375" style="6" customWidth="1"/>
    <col min="21" max="21" width="6.7109375" style="6" customWidth="1"/>
    <col min="22" max="22" width="7.5703125" style="3" customWidth="1"/>
    <col min="23" max="24" width="6.5703125" style="4" customWidth="1"/>
    <col min="25" max="25" width="6.7109375" style="4" bestFit="1" customWidth="1"/>
    <col min="26" max="26" width="8.42578125" style="4" customWidth="1"/>
    <col min="27" max="28" width="6.7109375" style="4" bestFit="1" customWidth="1"/>
    <col min="29" max="29" width="9.28515625" style="4" bestFit="1" customWidth="1"/>
    <col min="30" max="31" width="6.7109375" style="4" bestFit="1" customWidth="1"/>
    <col min="32" max="33" width="6.5703125" style="4" bestFit="1" customWidth="1"/>
    <col min="34" max="34" width="7" style="4" bestFit="1" customWidth="1"/>
    <col min="35" max="35" width="8.7109375" style="4" customWidth="1"/>
    <col min="36" max="36" width="7.7109375" style="4" bestFit="1" customWidth="1"/>
    <col min="37" max="37" width="8" style="4" bestFit="1" customWidth="1"/>
    <col min="38" max="38" width="8.5703125" style="7" customWidth="1"/>
    <col min="39" max="39" width="7.5703125" style="7" bestFit="1" customWidth="1"/>
    <col min="40" max="40" width="8" style="7" customWidth="1"/>
    <col min="41" max="41" width="6.7109375" style="6" customWidth="1"/>
    <col min="42" max="16384" width="11.42578125" style="3"/>
  </cols>
  <sheetData>
    <row r="1" spans="1:42">
      <c r="A1" s="1" t="s">
        <v>35</v>
      </c>
      <c r="B1" s="24"/>
      <c r="W1" s="1" t="s">
        <v>34</v>
      </c>
    </row>
    <row r="3" spans="1:42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8" t="s">
        <v>13</v>
      </c>
      <c r="O3" s="10" t="s">
        <v>14</v>
      </c>
      <c r="P3" s="8" t="s">
        <v>0</v>
      </c>
      <c r="Q3" s="8" t="s">
        <v>13</v>
      </c>
      <c r="R3" s="11" t="s">
        <v>20</v>
      </c>
      <c r="S3" s="12" t="s">
        <v>23</v>
      </c>
      <c r="T3" s="13" t="s">
        <v>25</v>
      </c>
      <c r="U3" s="13" t="s">
        <v>40</v>
      </c>
      <c r="V3" s="8" t="s">
        <v>0</v>
      </c>
      <c r="W3" s="9" t="s">
        <v>10</v>
      </c>
      <c r="X3" s="9" t="s">
        <v>11</v>
      </c>
      <c r="Y3" s="9" t="s">
        <v>12</v>
      </c>
      <c r="Z3" s="9" t="s">
        <v>1</v>
      </c>
      <c r="AA3" s="9" t="s">
        <v>2</v>
      </c>
      <c r="AB3" s="9" t="s">
        <v>3</v>
      </c>
      <c r="AC3" s="9" t="s">
        <v>4</v>
      </c>
      <c r="AD3" s="9" t="s">
        <v>5</v>
      </c>
      <c r="AE3" s="9" t="s">
        <v>6</v>
      </c>
      <c r="AF3" s="9" t="s">
        <v>7</v>
      </c>
      <c r="AG3" s="9" t="s">
        <v>8</v>
      </c>
      <c r="AH3" s="9" t="s">
        <v>9</v>
      </c>
      <c r="AI3" s="8" t="s">
        <v>0</v>
      </c>
      <c r="AJ3" s="9" t="s">
        <v>30</v>
      </c>
      <c r="AK3" s="9" t="s">
        <v>31</v>
      </c>
      <c r="AL3" s="11" t="s">
        <v>29</v>
      </c>
      <c r="AM3" s="11" t="s">
        <v>27</v>
      </c>
      <c r="AN3" s="11" t="s">
        <v>28</v>
      </c>
      <c r="AO3" s="11" t="s">
        <v>32</v>
      </c>
      <c r="AP3" s="2" t="s">
        <v>38</v>
      </c>
    </row>
    <row r="4" spans="1:42">
      <c r="A4" s="14">
        <v>1945</v>
      </c>
      <c r="B4" s="15" t="s">
        <v>15</v>
      </c>
      <c r="C4" s="15" t="s">
        <v>15</v>
      </c>
      <c r="D4" s="15" t="s">
        <v>15</v>
      </c>
      <c r="E4" s="15">
        <v>0</v>
      </c>
      <c r="F4" s="15">
        <v>2.13</v>
      </c>
      <c r="G4" s="15" t="s">
        <v>16</v>
      </c>
      <c r="H4" s="15">
        <v>0.02</v>
      </c>
      <c r="I4" s="15">
        <v>0.18</v>
      </c>
      <c r="J4" s="15" t="s">
        <v>16</v>
      </c>
      <c r="K4" s="15">
        <v>1.27</v>
      </c>
      <c r="L4" s="15" t="s">
        <v>16</v>
      </c>
      <c r="M4" s="15">
        <v>1.1299999999999999</v>
      </c>
      <c r="N4" s="15">
        <f t="shared" ref="N4:N35" si="0">SUM(B4:M4)</f>
        <v>4.7300000000000004</v>
      </c>
      <c r="O4" s="15">
        <f t="shared" ref="O4:O35" si="1">AVERAGEA(B4:M4)</f>
        <v>0.39416666666666672</v>
      </c>
      <c r="P4" s="14">
        <v>1945</v>
      </c>
      <c r="Q4" s="16">
        <v>4.7300000000000004</v>
      </c>
      <c r="R4" s="3"/>
      <c r="S4" s="5">
        <f>AVERAGE($N$4:N4)</f>
        <v>4.7300000000000004</v>
      </c>
      <c r="V4" s="14">
        <v>1946</v>
      </c>
      <c r="W4" s="15">
        <v>1.27</v>
      </c>
      <c r="X4" s="15" t="s">
        <v>16</v>
      </c>
      <c r="Y4" s="15">
        <v>1.1299999999999999</v>
      </c>
      <c r="Z4" s="15" t="s">
        <v>16</v>
      </c>
      <c r="AA4" s="15">
        <v>7.0000000000000007E-2</v>
      </c>
      <c r="AB4" s="15">
        <v>0.24</v>
      </c>
      <c r="AC4" s="15">
        <v>0.03</v>
      </c>
      <c r="AD4" s="15">
        <v>0</v>
      </c>
      <c r="AE4" s="15">
        <v>0</v>
      </c>
      <c r="AF4" s="15">
        <v>0.03</v>
      </c>
      <c r="AG4" s="15" t="s">
        <v>16</v>
      </c>
      <c r="AH4" s="15">
        <v>0.02</v>
      </c>
      <c r="AI4" s="14">
        <v>1946</v>
      </c>
      <c r="AJ4" s="7">
        <f>SUM($W4:Z4)</f>
        <v>2.4</v>
      </c>
      <c r="AK4" s="7">
        <f>SUM($W4:AA4)</f>
        <v>2.4699999999999998</v>
      </c>
      <c r="AL4" s="7">
        <f>SUM($W4:AB4)</f>
        <v>2.71</v>
      </c>
      <c r="AM4" s="7">
        <f>SUM($W4:AC4)</f>
        <v>2.7399999999999998</v>
      </c>
      <c r="AN4" s="7">
        <f>SUM($AC4:AH4)</f>
        <v>0.08</v>
      </c>
      <c r="AO4" s="6">
        <f t="shared" ref="AO4:AO35" si="2">SUM(AL4,AN4)</f>
        <v>2.79</v>
      </c>
      <c r="AP4" s="3">
        <f t="shared" ref="AP4:AP35" si="3">SUM(W4:AH4)</f>
        <v>2.7899999999999996</v>
      </c>
    </row>
    <row r="5" spans="1:42">
      <c r="A5" s="14">
        <v>1946</v>
      </c>
      <c r="B5" s="15" t="s">
        <v>16</v>
      </c>
      <c r="C5" s="15">
        <v>7.0000000000000007E-2</v>
      </c>
      <c r="D5" s="15">
        <v>0.24</v>
      </c>
      <c r="E5" s="15">
        <v>0.03</v>
      </c>
      <c r="F5" s="15">
        <v>0</v>
      </c>
      <c r="G5" s="15">
        <v>0</v>
      </c>
      <c r="H5" s="15">
        <v>0.03</v>
      </c>
      <c r="I5" s="15" t="s">
        <v>16</v>
      </c>
      <c r="J5" s="15">
        <v>0.02</v>
      </c>
      <c r="K5" s="15">
        <v>0.17</v>
      </c>
      <c r="L5" s="15">
        <v>1.87</v>
      </c>
      <c r="M5" s="15">
        <v>1.0900000000000001</v>
      </c>
      <c r="N5" s="15">
        <f t="shared" si="0"/>
        <v>3.5200000000000005</v>
      </c>
      <c r="O5" s="15">
        <f t="shared" si="1"/>
        <v>0.29333333333333339</v>
      </c>
      <c r="P5" s="14">
        <v>1946</v>
      </c>
      <c r="Q5" s="16">
        <v>3.52</v>
      </c>
      <c r="R5" s="3"/>
      <c r="S5" s="5">
        <f>AVERAGE($N$4:N5)</f>
        <v>4.125</v>
      </c>
      <c r="V5" s="14">
        <v>1947</v>
      </c>
      <c r="W5" s="15">
        <v>0.17</v>
      </c>
      <c r="X5" s="15">
        <v>1.87</v>
      </c>
      <c r="Y5" s="15">
        <v>1.0900000000000001</v>
      </c>
      <c r="Z5" s="15" t="s">
        <v>16</v>
      </c>
      <c r="AA5" s="15">
        <v>0.04</v>
      </c>
      <c r="AB5" s="15">
        <v>0.08</v>
      </c>
      <c r="AC5" s="15">
        <v>0.44</v>
      </c>
      <c r="AD5" s="15" t="s">
        <v>16</v>
      </c>
      <c r="AE5" s="15">
        <v>0</v>
      </c>
      <c r="AF5" s="15">
        <v>0</v>
      </c>
      <c r="AG5" s="15" t="s">
        <v>16</v>
      </c>
      <c r="AH5" s="15">
        <v>0</v>
      </c>
      <c r="AI5" s="14">
        <v>1947</v>
      </c>
      <c r="AJ5" s="7">
        <f>SUM($W5:Z5)</f>
        <v>3.13</v>
      </c>
      <c r="AK5" s="7">
        <f>SUM($W5:AA5)</f>
        <v>3.17</v>
      </c>
      <c r="AL5" s="7">
        <f>SUM($W5:AB5)</f>
        <v>3.25</v>
      </c>
      <c r="AM5" s="7">
        <f>SUM($W5:AC5)</f>
        <v>3.69</v>
      </c>
      <c r="AN5" s="7">
        <f>SUM($AC5:AH5)</f>
        <v>0.44</v>
      </c>
      <c r="AO5" s="6">
        <f t="shared" si="2"/>
        <v>3.69</v>
      </c>
      <c r="AP5" s="3">
        <f t="shared" si="3"/>
        <v>3.69</v>
      </c>
    </row>
    <row r="6" spans="1:42">
      <c r="A6" s="14">
        <v>1947</v>
      </c>
      <c r="B6" s="15" t="s">
        <v>16</v>
      </c>
      <c r="C6" s="15">
        <v>0.04</v>
      </c>
      <c r="D6" s="15">
        <v>0.08</v>
      </c>
      <c r="E6" s="15">
        <v>0.44</v>
      </c>
      <c r="F6" s="15" t="s">
        <v>16</v>
      </c>
      <c r="G6" s="15">
        <v>0</v>
      </c>
      <c r="H6" s="15">
        <v>0</v>
      </c>
      <c r="I6" s="15" t="s">
        <v>16</v>
      </c>
      <c r="J6" s="15">
        <v>0</v>
      </c>
      <c r="K6" s="15">
        <v>0.42</v>
      </c>
      <c r="L6" s="15" t="s">
        <v>16</v>
      </c>
      <c r="M6" s="15">
        <v>1.05</v>
      </c>
      <c r="N6" s="15">
        <f t="shared" si="0"/>
        <v>2.0300000000000002</v>
      </c>
      <c r="O6" s="15">
        <f t="shared" si="1"/>
        <v>0.16916666666666669</v>
      </c>
      <c r="P6" s="14">
        <v>1947</v>
      </c>
      <c r="Q6" s="16">
        <v>2.0299999999999998</v>
      </c>
      <c r="R6" s="3"/>
      <c r="S6" s="5">
        <f>AVERAGE($N$4:N6)</f>
        <v>3.4266666666666672</v>
      </c>
      <c r="V6" s="14">
        <v>1948</v>
      </c>
      <c r="W6" s="15">
        <v>0.42</v>
      </c>
      <c r="X6" s="15" t="s">
        <v>16</v>
      </c>
      <c r="Y6" s="15">
        <v>1.05</v>
      </c>
      <c r="Z6" s="15" t="s">
        <v>16</v>
      </c>
      <c r="AA6" s="15">
        <v>0.19</v>
      </c>
      <c r="AB6" s="15">
        <v>0.02</v>
      </c>
      <c r="AC6" s="15">
        <v>0.06</v>
      </c>
      <c r="AD6" s="15">
        <v>0.16</v>
      </c>
      <c r="AE6" s="15">
        <v>0.1</v>
      </c>
      <c r="AF6" s="15">
        <v>0</v>
      </c>
      <c r="AG6" s="15">
        <v>0</v>
      </c>
      <c r="AH6" s="15">
        <v>0</v>
      </c>
      <c r="AI6" s="14">
        <v>1948</v>
      </c>
      <c r="AJ6" s="7">
        <f>SUM($W6:Z6)</f>
        <v>1.47</v>
      </c>
      <c r="AK6" s="7">
        <f>SUM($W6:AA6)</f>
        <v>1.66</v>
      </c>
      <c r="AL6" s="7">
        <f>SUM($W6:AB6)</f>
        <v>1.68</v>
      </c>
      <c r="AM6" s="7">
        <f>SUM($W6:AC6)</f>
        <v>1.74</v>
      </c>
      <c r="AN6" s="7">
        <f>SUM($AC6:AH6)</f>
        <v>0.32</v>
      </c>
      <c r="AO6" s="6">
        <f t="shared" si="2"/>
        <v>2</v>
      </c>
      <c r="AP6" s="3">
        <f t="shared" si="3"/>
        <v>2</v>
      </c>
    </row>
    <row r="7" spans="1:42">
      <c r="A7" s="14">
        <v>1948</v>
      </c>
      <c r="B7" s="15" t="s">
        <v>16</v>
      </c>
      <c r="C7" s="15">
        <v>0.19</v>
      </c>
      <c r="D7" s="15">
        <v>0.02</v>
      </c>
      <c r="E7" s="15">
        <v>0.06</v>
      </c>
      <c r="F7" s="15">
        <v>0.16</v>
      </c>
      <c r="G7" s="15">
        <v>0.1</v>
      </c>
      <c r="H7" s="15">
        <v>0</v>
      </c>
      <c r="I7" s="15">
        <v>0</v>
      </c>
      <c r="J7" s="15">
        <v>0</v>
      </c>
      <c r="K7" s="15" t="s">
        <v>16</v>
      </c>
      <c r="L7" s="15">
        <v>0</v>
      </c>
      <c r="M7" s="15">
        <v>0.34</v>
      </c>
      <c r="N7" s="31">
        <f t="shared" si="0"/>
        <v>0.87000000000000011</v>
      </c>
      <c r="O7" s="15">
        <f t="shared" si="1"/>
        <v>7.2500000000000009E-2</v>
      </c>
      <c r="P7" s="14">
        <v>1948</v>
      </c>
      <c r="Q7" s="16">
        <v>0.87</v>
      </c>
      <c r="R7" s="3"/>
      <c r="S7" s="5">
        <f>AVERAGE($N$4:N7)</f>
        <v>2.7875000000000005</v>
      </c>
      <c r="V7" s="14">
        <v>1949</v>
      </c>
      <c r="W7" s="15" t="s">
        <v>16</v>
      </c>
      <c r="X7" s="15">
        <v>0</v>
      </c>
      <c r="Y7" s="15">
        <v>0.34</v>
      </c>
      <c r="Z7" s="15">
        <v>0.55000000000000004</v>
      </c>
      <c r="AA7" s="15">
        <v>0.14000000000000001</v>
      </c>
      <c r="AB7" s="15">
        <v>0.14000000000000001</v>
      </c>
      <c r="AC7" s="15">
        <v>0.05</v>
      </c>
      <c r="AD7" s="15">
        <v>0.03</v>
      </c>
      <c r="AE7" s="15" t="s">
        <v>16</v>
      </c>
      <c r="AF7" s="15" t="s">
        <v>16</v>
      </c>
      <c r="AG7" s="15">
        <v>0.03</v>
      </c>
      <c r="AH7" s="15" t="s">
        <v>16</v>
      </c>
      <c r="AI7" s="14">
        <v>1949</v>
      </c>
      <c r="AJ7" s="7">
        <f>SUM($W7:Z7)</f>
        <v>0.89000000000000012</v>
      </c>
      <c r="AK7" s="7">
        <f>SUM($W7:AA7)</f>
        <v>1.0300000000000002</v>
      </c>
      <c r="AL7" s="7">
        <f>SUM($W7:AB7)</f>
        <v>1.1700000000000004</v>
      </c>
      <c r="AM7" s="7">
        <f>SUM($W7:AC7)</f>
        <v>1.2200000000000004</v>
      </c>
      <c r="AN7" s="7">
        <f>SUM($AC7:AH7)</f>
        <v>0.11</v>
      </c>
      <c r="AO7" s="6">
        <f t="shared" si="2"/>
        <v>1.2800000000000005</v>
      </c>
      <c r="AP7" s="3">
        <f t="shared" si="3"/>
        <v>1.2800000000000005</v>
      </c>
    </row>
    <row r="8" spans="1:42">
      <c r="A8" s="14">
        <v>1949</v>
      </c>
      <c r="B8" s="15">
        <v>0.55000000000000004</v>
      </c>
      <c r="C8" s="15">
        <v>0.14000000000000001</v>
      </c>
      <c r="D8" s="15">
        <v>0.14000000000000001</v>
      </c>
      <c r="E8" s="15">
        <v>0.05</v>
      </c>
      <c r="F8" s="15">
        <v>0.03</v>
      </c>
      <c r="G8" s="15" t="s">
        <v>16</v>
      </c>
      <c r="H8" s="15" t="s">
        <v>16</v>
      </c>
      <c r="I8" s="15">
        <v>0.03</v>
      </c>
      <c r="J8" s="15" t="s">
        <v>16</v>
      </c>
      <c r="K8" s="15" t="s">
        <v>16</v>
      </c>
      <c r="L8" s="15">
        <v>0.04</v>
      </c>
      <c r="M8" s="15">
        <v>0.32</v>
      </c>
      <c r="N8" s="15">
        <f t="shared" si="0"/>
        <v>1.3000000000000003</v>
      </c>
      <c r="O8" s="15">
        <f t="shared" si="1"/>
        <v>0.10833333333333335</v>
      </c>
      <c r="P8" s="14">
        <v>1949</v>
      </c>
      <c r="Q8" s="16">
        <v>1.3</v>
      </c>
      <c r="R8" s="3"/>
      <c r="S8" s="5">
        <f>AVERAGE($N$4:N8)</f>
        <v>2.4900000000000007</v>
      </c>
      <c r="V8" s="14">
        <v>1950</v>
      </c>
      <c r="W8" s="15" t="s">
        <v>16</v>
      </c>
      <c r="X8" s="15">
        <v>0.04</v>
      </c>
      <c r="Y8" s="15">
        <v>0.32</v>
      </c>
      <c r="Z8" s="15">
        <v>0.09</v>
      </c>
      <c r="AA8" s="15">
        <v>0.16</v>
      </c>
      <c r="AB8" s="15">
        <v>0.05</v>
      </c>
      <c r="AC8" s="15" t="s">
        <v>16</v>
      </c>
      <c r="AD8" s="15">
        <v>0</v>
      </c>
      <c r="AE8" s="15" t="s">
        <v>16</v>
      </c>
      <c r="AF8" s="15">
        <v>0.18</v>
      </c>
      <c r="AG8" s="15" t="s">
        <v>16</v>
      </c>
      <c r="AH8" s="15">
        <v>0.78</v>
      </c>
      <c r="AI8" s="14">
        <v>1950</v>
      </c>
      <c r="AJ8" s="7">
        <f>SUM($W8:Z8)</f>
        <v>0.44999999999999996</v>
      </c>
      <c r="AK8" s="7">
        <f>SUM($W8:AA8)</f>
        <v>0.61</v>
      </c>
      <c r="AL8" s="7">
        <f>SUM($W8:AB8)</f>
        <v>0.66</v>
      </c>
      <c r="AM8" s="7">
        <f>SUM($W8:AC8)</f>
        <v>0.66</v>
      </c>
      <c r="AN8" s="7">
        <f>SUM($AC8:AH8)</f>
        <v>0.96</v>
      </c>
      <c r="AO8" s="6">
        <f t="shared" si="2"/>
        <v>1.62</v>
      </c>
      <c r="AP8" s="3">
        <f t="shared" si="3"/>
        <v>1.62</v>
      </c>
    </row>
    <row r="9" spans="1:42">
      <c r="A9" s="14">
        <v>1950</v>
      </c>
      <c r="B9" s="15">
        <v>0.09</v>
      </c>
      <c r="C9" s="15">
        <v>0.16</v>
      </c>
      <c r="D9" s="15">
        <v>0.05</v>
      </c>
      <c r="E9" s="15" t="s">
        <v>16</v>
      </c>
      <c r="F9" s="15">
        <v>0</v>
      </c>
      <c r="G9" s="15" t="s">
        <v>16</v>
      </c>
      <c r="H9" s="15">
        <v>0.18</v>
      </c>
      <c r="I9" s="15" t="s">
        <v>16</v>
      </c>
      <c r="J9" s="15">
        <v>0.78</v>
      </c>
      <c r="K9" s="15" t="s">
        <v>16</v>
      </c>
      <c r="L9" s="15">
        <v>0.02</v>
      </c>
      <c r="M9" s="15" t="s">
        <v>16</v>
      </c>
      <c r="N9" s="15">
        <f t="shared" si="0"/>
        <v>1.28</v>
      </c>
      <c r="O9" s="15">
        <f t="shared" si="1"/>
        <v>0.10666666666666667</v>
      </c>
      <c r="P9" s="14">
        <v>1950</v>
      </c>
      <c r="Q9" s="16">
        <v>1.28</v>
      </c>
      <c r="R9" s="3"/>
      <c r="S9" s="5">
        <f>AVERAGE($N$1:N12)</f>
        <v>2.2933333333333334</v>
      </c>
      <c r="V9" s="14">
        <v>1951</v>
      </c>
      <c r="W9" s="15" t="s">
        <v>16</v>
      </c>
      <c r="X9" s="15">
        <v>0.02</v>
      </c>
      <c r="Y9" s="15" t="s">
        <v>16</v>
      </c>
      <c r="Z9" s="15">
        <v>0.08</v>
      </c>
      <c r="AA9" s="15">
        <v>0.01</v>
      </c>
      <c r="AB9" s="15" t="s">
        <v>16</v>
      </c>
      <c r="AC9" s="15">
        <v>0.01</v>
      </c>
      <c r="AD9" s="15">
        <v>0.13</v>
      </c>
      <c r="AE9" s="15">
        <v>0</v>
      </c>
      <c r="AF9" s="15" t="s">
        <v>16</v>
      </c>
      <c r="AG9" s="15" t="s">
        <v>16</v>
      </c>
      <c r="AH9" s="15">
        <v>0</v>
      </c>
      <c r="AI9" s="14">
        <v>1951</v>
      </c>
      <c r="AJ9" s="7">
        <f>SUM($W9:Z9)</f>
        <v>0.1</v>
      </c>
      <c r="AK9" s="7">
        <f>SUM($W9:AA9)</f>
        <v>0.11</v>
      </c>
      <c r="AL9" s="7">
        <f>SUM($W9:AB9)</f>
        <v>0.11</v>
      </c>
      <c r="AM9" s="7">
        <f>SUM($W9:AC9)</f>
        <v>0.12</v>
      </c>
      <c r="AN9" s="7">
        <f>SUM($AC9:AH9)</f>
        <v>0.14000000000000001</v>
      </c>
      <c r="AO9" s="6">
        <f t="shared" si="2"/>
        <v>0.25</v>
      </c>
      <c r="AP9" s="3">
        <f t="shared" si="3"/>
        <v>0.25</v>
      </c>
    </row>
    <row r="10" spans="1:42">
      <c r="A10" s="14">
        <v>1951</v>
      </c>
      <c r="B10" s="15">
        <v>0.08</v>
      </c>
      <c r="C10" s="15">
        <v>0.01</v>
      </c>
      <c r="D10" s="15" t="s">
        <v>16</v>
      </c>
      <c r="E10" s="15">
        <v>0.01</v>
      </c>
      <c r="F10" s="15">
        <v>0.13</v>
      </c>
      <c r="G10" s="15">
        <v>0</v>
      </c>
      <c r="H10" s="15" t="s">
        <v>16</v>
      </c>
      <c r="I10" s="15" t="s">
        <v>16</v>
      </c>
      <c r="J10" s="15">
        <v>0</v>
      </c>
      <c r="K10" s="15">
        <v>0.03</v>
      </c>
      <c r="L10" s="15">
        <v>0.05</v>
      </c>
      <c r="M10" s="15">
        <v>0.56999999999999995</v>
      </c>
      <c r="N10" s="31">
        <f t="shared" si="0"/>
        <v>0.87999999999999989</v>
      </c>
      <c r="O10" s="15">
        <f t="shared" si="1"/>
        <v>7.333333333333332E-2</v>
      </c>
      <c r="P10" s="14">
        <v>1951</v>
      </c>
      <c r="Q10" s="16">
        <v>0.88</v>
      </c>
      <c r="R10" s="3"/>
      <c r="S10" s="5">
        <f>AVERAGE($N$4:N10)</f>
        <v>2.0871428571428576</v>
      </c>
      <c r="V10" s="14">
        <v>1952</v>
      </c>
      <c r="W10" s="15">
        <v>0.03</v>
      </c>
      <c r="X10" s="15">
        <v>0.05</v>
      </c>
      <c r="Y10" s="15">
        <v>0.56999999999999995</v>
      </c>
      <c r="Z10" s="15">
        <v>2.13</v>
      </c>
      <c r="AA10" s="15">
        <v>0.15</v>
      </c>
      <c r="AB10" s="15">
        <v>1.77</v>
      </c>
      <c r="AC10" s="15">
        <v>0.05</v>
      </c>
      <c r="AD10" s="15">
        <v>0</v>
      </c>
      <c r="AE10" s="15" t="s">
        <v>16</v>
      </c>
      <c r="AF10" s="15">
        <v>0.02</v>
      </c>
      <c r="AG10" s="15" t="s">
        <v>16</v>
      </c>
      <c r="AH10" s="15">
        <v>0.12</v>
      </c>
      <c r="AI10" s="14">
        <v>1952</v>
      </c>
      <c r="AJ10" s="7">
        <f>SUM($W10:Z10)</f>
        <v>2.78</v>
      </c>
      <c r="AK10" s="7">
        <f>SUM($W10:AA10)</f>
        <v>2.9299999999999997</v>
      </c>
      <c r="AL10" s="7">
        <f>SUM($W10:AB10)</f>
        <v>4.6999999999999993</v>
      </c>
      <c r="AM10" s="7">
        <f>SUM($W10:AC10)</f>
        <v>4.7499999999999991</v>
      </c>
      <c r="AN10" s="7">
        <f>SUM($AC10:AH10)</f>
        <v>0.19</v>
      </c>
      <c r="AO10" s="6">
        <f t="shared" si="2"/>
        <v>4.8899999999999997</v>
      </c>
      <c r="AP10" s="3">
        <f t="shared" si="3"/>
        <v>4.8899999999999988</v>
      </c>
    </row>
    <row r="11" spans="1:42">
      <c r="A11" s="14">
        <v>1952</v>
      </c>
      <c r="B11" s="15">
        <v>2.13</v>
      </c>
      <c r="C11" s="15">
        <v>0.15</v>
      </c>
      <c r="D11" s="15">
        <v>1.77</v>
      </c>
      <c r="E11" s="15">
        <v>0.05</v>
      </c>
      <c r="F11" s="15">
        <v>0</v>
      </c>
      <c r="G11" s="15" t="s">
        <v>16</v>
      </c>
      <c r="H11" s="15">
        <v>0.02</v>
      </c>
      <c r="I11" s="15" t="s">
        <v>16</v>
      </c>
      <c r="J11" s="15">
        <v>0.12</v>
      </c>
      <c r="K11" s="15">
        <v>0</v>
      </c>
      <c r="L11" s="15">
        <v>0.55000000000000004</v>
      </c>
      <c r="M11" s="15">
        <v>1.1000000000000001</v>
      </c>
      <c r="N11" s="15">
        <f t="shared" si="0"/>
        <v>5.8899999999999988</v>
      </c>
      <c r="O11" s="15">
        <f t="shared" si="1"/>
        <v>0.49083333333333323</v>
      </c>
      <c r="P11" s="14">
        <v>1952</v>
      </c>
      <c r="Q11" s="16">
        <v>5.89</v>
      </c>
      <c r="R11" s="3"/>
      <c r="S11" s="5">
        <f>AVERAGE($N$4:N11)</f>
        <v>2.5625</v>
      </c>
      <c r="V11" s="14">
        <v>1953</v>
      </c>
      <c r="W11" s="15">
        <v>0</v>
      </c>
      <c r="X11" s="15">
        <v>0.55000000000000004</v>
      </c>
      <c r="Y11" s="15">
        <v>1.1000000000000001</v>
      </c>
      <c r="Z11" s="15" t="s">
        <v>16</v>
      </c>
      <c r="AA11" s="15">
        <v>0</v>
      </c>
      <c r="AB11" s="15" t="s">
        <v>16</v>
      </c>
      <c r="AC11" s="15">
        <v>0.06</v>
      </c>
      <c r="AD11" s="15" t="s">
        <v>16</v>
      </c>
      <c r="AE11" s="15">
        <v>0</v>
      </c>
      <c r="AF11" s="15">
        <v>0.02</v>
      </c>
      <c r="AG11" s="15" t="s">
        <v>16</v>
      </c>
      <c r="AH11" s="15" t="s">
        <v>16</v>
      </c>
      <c r="AI11" s="14">
        <v>1953</v>
      </c>
      <c r="AJ11" s="7">
        <f>SUM($W11:Z11)</f>
        <v>1.6500000000000001</v>
      </c>
      <c r="AK11" s="7">
        <f>SUM($W11:AA11)</f>
        <v>1.6500000000000001</v>
      </c>
      <c r="AL11" s="7">
        <f>SUM($W11:AB11)</f>
        <v>1.6500000000000001</v>
      </c>
      <c r="AM11" s="7">
        <f>SUM($W11:AC11)</f>
        <v>1.7100000000000002</v>
      </c>
      <c r="AN11" s="7">
        <f>SUM($AC11:AH11)</f>
        <v>0.08</v>
      </c>
      <c r="AO11" s="6">
        <f t="shared" si="2"/>
        <v>1.7300000000000002</v>
      </c>
      <c r="AP11" s="3">
        <f t="shared" si="3"/>
        <v>1.7300000000000002</v>
      </c>
    </row>
    <row r="12" spans="1:42">
      <c r="A12" s="14">
        <v>1953</v>
      </c>
      <c r="B12" s="15" t="s">
        <v>16</v>
      </c>
      <c r="C12" s="15">
        <v>0</v>
      </c>
      <c r="D12" s="15" t="s">
        <v>16</v>
      </c>
      <c r="E12" s="15">
        <v>0.06</v>
      </c>
      <c r="F12" s="15" t="s">
        <v>16</v>
      </c>
      <c r="G12" s="15">
        <v>0</v>
      </c>
      <c r="H12" s="15">
        <v>0.02</v>
      </c>
      <c r="I12" s="15" t="s">
        <v>16</v>
      </c>
      <c r="J12" s="15" t="s">
        <v>16</v>
      </c>
      <c r="K12" s="15" t="s">
        <v>16</v>
      </c>
      <c r="L12" s="15">
        <v>0.06</v>
      </c>
      <c r="M12" s="15">
        <v>0</v>
      </c>
      <c r="N12" s="26">
        <f t="shared" si="0"/>
        <v>0.14000000000000001</v>
      </c>
      <c r="O12" s="15">
        <f t="shared" si="1"/>
        <v>1.1666666666666667E-2</v>
      </c>
      <c r="P12" s="14">
        <v>1953</v>
      </c>
      <c r="Q12" s="16">
        <v>0.14000000000000001</v>
      </c>
      <c r="R12" s="3"/>
      <c r="S12" s="5">
        <f>AVERAGE($N$1:N15)</f>
        <v>2.25</v>
      </c>
      <c r="V12" s="14">
        <v>1954</v>
      </c>
      <c r="W12" s="15" t="s">
        <v>16</v>
      </c>
      <c r="X12" s="15">
        <v>0.06</v>
      </c>
      <c r="Y12" s="15">
        <v>0</v>
      </c>
      <c r="Z12" s="15">
        <v>1.41</v>
      </c>
      <c r="AA12" s="15">
        <v>0.4</v>
      </c>
      <c r="AB12" s="15">
        <v>0.45</v>
      </c>
      <c r="AC12" s="15" t="s">
        <v>16</v>
      </c>
      <c r="AD12" s="15">
        <v>0.02</v>
      </c>
      <c r="AE12" s="15">
        <v>0</v>
      </c>
      <c r="AF12" s="15">
        <v>0.05</v>
      </c>
      <c r="AG12" s="15" t="s">
        <v>16</v>
      </c>
      <c r="AH12" s="15">
        <v>0.41</v>
      </c>
      <c r="AI12" s="14">
        <v>1954</v>
      </c>
      <c r="AJ12" s="7">
        <f>SUM($W12:Z12)</f>
        <v>1.47</v>
      </c>
      <c r="AK12" s="7">
        <f>SUM($W12:AA12)</f>
        <v>1.87</v>
      </c>
      <c r="AL12" s="7">
        <f>SUM($W12:AB12)</f>
        <v>2.3200000000000003</v>
      </c>
      <c r="AM12" s="7">
        <f>SUM($W12:AC12)</f>
        <v>2.3200000000000003</v>
      </c>
      <c r="AN12" s="7">
        <f>SUM($AC12:AH12)</f>
        <v>0.48</v>
      </c>
      <c r="AO12" s="6">
        <f t="shared" si="2"/>
        <v>2.8000000000000003</v>
      </c>
      <c r="AP12" s="3">
        <f t="shared" si="3"/>
        <v>2.8000000000000003</v>
      </c>
    </row>
    <row r="13" spans="1:42">
      <c r="A13" s="14">
        <v>1954</v>
      </c>
      <c r="B13" s="15">
        <v>1.41</v>
      </c>
      <c r="C13" s="15">
        <v>0.4</v>
      </c>
      <c r="D13" s="15">
        <v>0.45</v>
      </c>
      <c r="E13" s="15" t="s">
        <v>16</v>
      </c>
      <c r="F13" s="15">
        <v>0.02</v>
      </c>
      <c r="G13" s="15">
        <v>0</v>
      </c>
      <c r="H13" s="15">
        <v>0.05</v>
      </c>
      <c r="I13" s="15" t="s">
        <v>16</v>
      </c>
      <c r="J13" s="15">
        <v>0.41</v>
      </c>
      <c r="K13" s="15">
        <v>0</v>
      </c>
      <c r="L13" s="15">
        <v>0.76</v>
      </c>
      <c r="M13" s="15">
        <v>0.56999999999999995</v>
      </c>
      <c r="N13" s="15">
        <f t="shared" si="0"/>
        <v>4.07</v>
      </c>
      <c r="O13" s="15">
        <f t="shared" si="1"/>
        <v>0.33916666666666667</v>
      </c>
      <c r="P13" s="14">
        <v>1954</v>
      </c>
      <c r="Q13" s="16">
        <v>4.07</v>
      </c>
      <c r="R13" s="3"/>
      <c r="S13" s="5">
        <f>AVERAGE($N$4:N13)</f>
        <v>2.4710000000000001</v>
      </c>
      <c r="T13" s="6" t="s">
        <v>36</v>
      </c>
      <c r="V13" s="14">
        <v>1955</v>
      </c>
      <c r="W13" s="15">
        <v>0</v>
      </c>
      <c r="X13" s="15">
        <v>0.76</v>
      </c>
      <c r="Y13" s="15">
        <v>0.56999999999999995</v>
      </c>
      <c r="Z13" s="15">
        <v>0.48</v>
      </c>
      <c r="AA13" s="15" t="s">
        <v>16</v>
      </c>
      <c r="AB13" s="15">
        <v>0</v>
      </c>
      <c r="AC13" s="15">
        <v>0.01</v>
      </c>
      <c r="AD13" s="15" t="s">
        <v>16</v>
      </c>
      <c r="AE13" s="15">
        <v>0</v>
      </c>
      <c r="AF13" s="15">
        <v>0</v>
      </c>
      <c r="AG13" s="15">
        <v>0</v>
      </c>
      <c r="AH13" s="15">
        <v>0</v>
      </c>
      <c r="AI13" s="14">
        <v>1955</v>
      </c>
      <c r="AJ13" s="7">
        <f>SUM($W13:Z13)</f>
        <v>1.81</v>
      </c>
      <c r="AK13" s="7">
        <f>SUM($W13:AA13)</f>
        <v>1.81</v>
      </c>
      <c r="AL13" s="7">
        <f>SUM($W13:AB13)</f>
        <v>1.81</v>
      </c>
      <c r="AM13" s="7">
        <f>SUM($W13:AC13)</f>
        <v>1.82</v>
      </c>
      <c r="AN13" s="7">
        <f>SUM($AC13:AH13)</f>
        <v>0.01</v>
      </c>
      <c r="AO13" s="6">
        <f t="shared" si="2"/>
        <v>1.82</v>
      </c>
      <c r="AP13" s="3">
        <f t="shared" si="3"/>
        <v>1.82</v>
      </c>
    </row>
    <row r="14" spans="1:42">
      <c r="A14" s="14">
        <v>1955</v>
      </c>
      <c r="B14" s="15">
        <v>0.48</v>
      </c>
      <c r="C14" s="15" t="s">
        <v>16</v>
      </c>
      <c r="D14" s="15">
        <v>0</v>
      </c>
      <c r="E14" s="15">
        <v>0.01</v>
      </c>
      <c r="F14" s="15" t="s">
        <v>16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0.05</v>
      </c>
      <c r="M14" s="15">
        <v>0.02</v>
      </c>
      <c r="N14" s="31">
        <f t="shared" si="0"/>
        <v>0.56000000000000005</v>
      </c>
      <c r="O14" s="15">
        <f t="shared" si="1"/>
        <v>4.6666666666666669E-2</v>
      </c>
      <c r="P14" s="14">
        <v>1955</v>
      </c>
      <c r="Q14" s="16">
        <v>0.56000000000000005</v>
      </c>
      <c r="R14" s="3"/>
      <c r="S14" s="5">
        <f>AVERAGE($N$4:N14)</f>
        <v>2.2972727272727274</v>
      </c>
      <c r="T14" s="6">
        <f t="shared" ref="T14:T59" si="4">AVERAGE(Q4:Q14)</f>
        <v>2.2972727272727274</v>
      </c>
      <c r="V14" s="14">
        <v>1956</v>
      </c>
      <c r="W14" s="15">
        <v>0</v>
      </c>
      <c r="X14" s="15">
        <v>0.05</v>
      </c>
      <c r="Y14" s="15">
        <v>0.02</v>
      </c>
      <c r="Z14" s="15">
        <v>0.71</v>
      </c>
      <c r="AA14" s="15" t="s">
        <v>16</v>
      </c>
      <c r="AB14" s="15">
        <v>0</v>
      </c>
      <c r="AC14" s="15">
        <v>0.94</v>
      </c>
      <c r="AD14" s="15">
        <v>0.01</v>
      </c>
      <c r="AE14" s="15">
        <v>0</v>
      </c>
      <c r="AF14" s="15" t="s">
        <v>16</v>
      </c>
      <c r="AG14" s="15">
        <v>0</v>
      </c>
      <c r="AH14" s="15">
        <v>0</v>
      </c>
      <c r="AI14" s="14">
        <v>1956</v>
      </c>
      <c r="AJ14" s="7">
        <f>SUM($W14:Z14)</f>
        <v>0.78</v>
      </c>
      <c r="AK14" s="7">
        <f>SUM($W14:AA14)</f>
        <v>0.78</v>
      </c>
      <c r="AL14" s="7">
        <f>SUM($W14:AB14)</f>
        <v>0.78</v>
      </c>
      <c r="AM14" s="7">
        <f>SUM($W14:AC14)</f>
        <v>1.72</v>
      </c>
      <c r="AN14" s="7">
        <f>SUM($AC14:AH14)</f>
        <v>0.95</v>
      </c>
      <c r="AO14" s="6">
        <f t="shared" si="2"/>
        <v>1.73</v>
      </c>
      <c r="AP14" s="3">
        <f t="shared" si="3"/>
        <v>1.73</v>
      </c>
    </row>
    <row r="15" spans="1:42">
      <c r="A15" s="14">
        <v>1956</v>
      </c>
      <c r="B15" s="15">
        <v>0.71</v>
      </c>
      <c r="C15" s="15" t="s">
        <v>16</v>
      </c>
      <c r="D15" s="15">
        <v>0</v>
      </c>
      <c r="E15" s="15">
        <v>0.94</v>
      </c>
      <c r="F15" s="15">
        <v>0.01</v>
      </c>
      <c r="G15" s="15">
        <v>0</v>
      </c>
      <c r="H15" s="15" t="s">
        <v>16</v>
      </c>
      <c r="I15" s="15">
        <v>0</v>
      </c>
      <c r="J15" s="15">
        <v>0</v>
      </c>
      <c r="K15" s="15">
        <v>7.0000000000000007E-2</v>
      </c>
      <c r="L15" s="15">
        <v>0</v>
      </c>
      <c r="M15" s="15">
        <v>0</v>
      </c>
      <c r="N15" s="15">
        <f t="shared" si="0"/>
        <v>1.73</v>
      </c>
      <c r="O15" s="15">
        <f t="shared" si="1"/>
        <v>0.14416666666666667</v>
      </c>
      <c r="P15" s="14">
        <v>1956</v>
      </c>
      <c r="Q15" s="16">
        <v>1.73</v>
      </c>
      <c r="R15" s="3"/>
      <c r="S15" s="5">
        <f>AVERAGE($N$4:N15)</f>
        <v>2.25</v>
      </c>
      <c r="T15" s="6">
        <f t="shared" si="4"/>
        <v>2.0245454545454544</v>
      </c>
      <c r="V15" s="14">
        <v>1957</v>
      </c>
      <c r="W15" s="15">
        <v>7.0000000000000007E-2</v>
      </c>
      <c r="X15" s="15">
        <v>0</v>
      </c>
      <c r="Y15" s="15">
        <v>0</v>
      </c>
      <c r="Z15" s="15">
        <v>1</v>
      </c>
      <c r="AA15" s="15">
        <v>0.41</v>
      </c>
      <c r="AB15" s="15">
        <v>0.02</v>
      </c>
      <c r="AC15" s="15">
        <v>0.01</v>
      </c>
      <c r="AD15" s="15">
        <v>0.06</v>
      </c>
      <c r="AE15" s="15">
        <v>0.03</v>
      </c>
      <c r="AF15" s="15" t="s">
        <v>16</v>
      </c>
      <c r="AG15" s="15">
        <v>0</v>
      </c>
      <c r="AH15" s="15">
        <v>0.5</v>
      </c>
      <c r="AI15" s="14">
        <v>1957</v>
      </c>
      <c r="AJ15" s="7">
        <f>SUM($W15:Z15)</f>
        <v>1.07</v>
      </c>
      <c r="AK15" s="7">
        <f>SUM($W15:AA15)</f>
        <v>1.48</v>
      </c>
      <c r="AL15" s="7">
        <f>SUM($W15:AB15)</f>
        <v>1.5</v>
      </c>
      <c r="AM15" s="7">
        <f>SUM($W15:AC15)</f>
        <v>1.51</v>
      </c>
      <c r="AN15" s="7">
        <f>SUM($AC15:AH15)</f>
        <v>0.6</v>
      </c>
      <c r="AO15" s="6">
        <f t="shared" si="2"/>
        <v>2.1</v>
      </c>
      <c r="AP15" s="3">
        <f t="shared" si="3"/>
        <v>2.1</v>
      </c>
    </row>
    <row r="16" spans="1:42">
      <c r="A16" s="14">
        <v>1957</v>
      </c>
      <c r="B16" s="15">
        <v>1</v>
      </c>
      <c r="C16" s="15">
        <v>0.41</v>
      </c>
      <c r="D16" s="15">
        <v>0.02</v>
      </c>
      <c r="E16" s="15">
        <v>0.01</v>
      </c>
      <c r="F16" s="15">
        <v>0.06</v>
      </c>
      <c r="G16" s="15">
        <v>0.03</v>
      </c>
      <c r="H16" s="15" t="s">
        <v>16</v>
      </c>
      <c r="I16" s="15">
        <v>0</v>
      </c>
      <c r="J16" s="15">
        <v>0.5</v>
      </c>
      <c r="K16" s="15">
        <v>0.03</v>
      </c>
      <c r="L16" s="15">
        <v>0.16</v>
      </c>
      <c r="M16" s="15">
        <v>0.91</v>
      </c>
      <c r="N16" s="15">
        <f t="shared" si="0"/>
        <v>3.1300000000000003</v>
      </c>
      <c r="O16" s="15">
        <f t="shared" si="1"/>
        <v>0.26083333333333336</v>
      </c>
      <c r="P16" s="14">
        <v>1957</v>
      </c>
      <c r="Q16" s="16">
        <v>3.13</v>
      </c>
      <c r="R16" s="3"/>
      <c r="S16" s="5">
        <f>AVERAGE($N$4:N16)</f>
        <v>2.3176923076923077</v>
      </c>
      <c r="T16" s="6">
        <f t="shared" si="4"/>
        <v>1.989090909090909</v>
      </c>
      <c r="V16" s="14">
        <v>1958</v>
      </c>
      <c r="W16" s="15">
        <v>0.03</v>
      </c>
      <c r="X16" s="15">
        <v>0.16</v>
      </c>
      <c r="Y16" s="15">
        <v>0.91</v>
      </c>
      <c r="Z16" s="15">
        <v>0.38</v>
      </c>
      <c r="AA16" s="15">
        <v>1.58</v>
      </c>
      <c r="AB16" s="15">
        <v>0.65</v>
      </c>
      <c r="AC16" s="15">
        <v>0.57999999999999996</v>
      </c>
      <c r="AD16" s="15" t="s">
        <v>16</v>
      </c>
      <c r="AE16" s="15">
        <v>0</v>
      </c>
      <c r="AF16" s="15" t="s">
        <v>16</v>
      </c>
      <c r="AG16" s="15">
        <v>0.01</v>
      </c>
      <c r="AH16" s="15">
        <v>0.15</v>
      </c>
      <c r="AI16" s="14">
        <v>1958</v>
      </c>
      <c r="AJ16" s="7">
        <f>SUM($W16:Z16)</f>
        <v>1.48</v>
      </c>
      <c r="AK16" s="7">
        <f>SUM($W16:AA16)</f>
        <v>3.06</v>
      </c>
      <c r="AL16" s="7">
        <f>SUM($W16:AB16)</f>
        <v>3.71</v>
      </c>
      <c r="AM16" s="7">
        <f>SUM($W16:AC16)</f>
        <v>4.29</v>
      </c>
      <c r="AN16" s="7">
        <f>SUM($AC16:AH16)</f>
        <v>0.74</v>
      </c>
      <c r="AO16" s="6">
        <f t="shared" si="2"/>
        <v>4.45</v>
      </c>
      <c r="AP16" s="3">
        <f t="shared" si="3"/>
        <v>4.45</v>
      </c>
    </row>
    <row r="17" spans="1:42">
      <c r="A17" s="14">
        <v>1958</v>
      </c>
      <c r="B17" s="15">
        <v>0.38</v>
      </c>
      <c r="C17" s="15">
        <v>1.58</v>
      </c>
      <c r="D17" s="15">
        <v>0.65</v>
      </c>
      <c r="E17" s="15">
        <v>0.57999999999999996</v>
      </c>
      <c r="F17" s="15" t="s">
        <v>16</v>
      </c>
      <c r="G17" s="15">
        <v>0</v>
      </c>
      <c r="H17" s="15" t="s">
        <v>16</v>
      </c>
      <c r="I17" s="15">
        <v>0.01</v>
      </c>
      <c r="J17" s="15">
        <v>0.15</v>
      </c>
      <c r="K17" s="15">
        <v>0.4</v>
      </c>
      <c r="L17" s="15" t="s">
        <v>16</v>
      </c>
      <c r="M17" s="15">
        <v>0</v>
      </c>
      <c r="N17" s="15">
        <f t="shared" si="0"/>
        <v>3.7499999999999996</v>
      </c>
      <c r="O17" s="15">
        <f t="shared" si="1"/>
        <v>0.31249999999999994</v>
      </c>
      <c r="P17" s="14">
        <v>1958</v>
      </c>
      <c r="Q17" s="16">
        <v>3.75</v>
      </c>
      <c r="R17" s="3"/>
      <c r="S17" s="5">
        <f>AVERAGE($N$4:N17)</f>
        <v>2.4199999999999995</v>
      </c>
      <c r="T17" s="6">
        <f t="shared" si="4"/>
        <v>2.1454545454545451</v>
      </c>
      <c r="V17" s="14">
        <v>1959</v>
      </c>
      <c r="W17" s="15">
        <v>0.4</v>
      </c>
      <c r="X17" s="15" t="s">
        <v>16</v>
      </c>
      <c r="Y17" s="15">
        <v>0</v>
      </c>
      <c r="Z17" s="15">
        <v>0.5</v>
      </c>
      <c r="AA17" s="15">
        <v>0.84</v>
      </c>
      <c r="AB17" s="15">
        <v>0</v>
      </c>
      <c r="AC17" s="15" t="s">
        <v>16</v>
      </c>
      <c r="AD17" s="15">
        <v>0.03</v>
      </c>
      <c r="AE17" s="15">
        <v>0</v>
      </c>
      <c r="AF17" s="15">
        <v>0</v>
      </c>
      <c r="AG17" s="15" t="s">
        <v>16</v>
      </c>
      <c r="AH17" s="15">
        <v>0.7</v>
      </c>
      <c r="AI17" s="14">
        <v>1959</v>
      </c>
      <c r="AJ17" s="7">
        <f>SUM($W17:Z17)</f>
        <v>0.9</v>
      </c>
      <c r="AK17" s="7">
        <f>SUM($W17:AA17)</f>
        <v>1.74</v>
      </c>
      <c r="AL17" s="7">
        <f>SUM($W17:AB17)</f>
        <v>1.74</v>
      </c>
      <c r="AM17" s="7">
        <f>SUM($W17:AC17)</f>
        <v>1.74</v>
      </c>
      <c r="AN17" s="7">
        <f>SUM($AC17:AH17)</f>
        <v>0.73</v>
      </c>
      <c r="AO17" s="6">
        <f t="shared" si="2"/>
        <v>2.4699999999999998</v>
      </c>
      <c r="AP17" s="3">
        <f t="shared" si="3"/>
        <v>2.4699999999999998</v>
      </c>
    </row>
    <row r="18" spans="1:42">
      <c r="A18" s="14">
        <v>1959</v>
      </c>
      <c r="B18" s="15">
        <v>0.5</v>
      </c>
      <c r="C18" s="15">
        <v>0.84</v>
      </c>
      <c r="D18" s="15">
        <v>0</v>
      </c>
      <c r="E18" s="15" t="s">
        <v>16</v>
      </c>
      <c r="F18" s="15">
        <v>0.03</v>
      </c>
      <c r="G18" s="15">
        <v>0</v>
      </c>
      <c r="H18" s="15">
        <v>0</v>
      </c>
      <c r="I18" s="15" t="s">
        <v>16</v>
      </c>
      <c r="J18" s="15">
        <v>0.7</v>
      </c>
      <c r="K18" s="15" t="s">
        <v>16</v>
      </c>
      <c r="L18" s="15">
        <v>0.14000000000000001</v>
      </c>
      <c r="M18" s="15">
        <v>0.77</v>
      </c>
      <c r="N18" s="15">
        <f t="shared" si="0"/>
        <v>2.98</v>
      </c>
      <c r="O18" s="15">
        <f t="shared" si="1"/>
        <v>0.24833333333333332</v>
      </c>
      <c r="P18" s="14">
        <v>1959</v>
      </c>
      <c r="Q18" s="16">
        <v>2.98</v>
      </c>
      <c r="R18" s="3"/>
      <c r="S18" s="5">
        <f>AVERAGE($N$4:N18)</f>
        <v>2.4573333333333327</v>
      </c>
      <c r="T18" s="6">
        <f t="shared" si="4"/>
        <v>2.3372727272727274</v>
      </c>
      <c r="V18" s="14">
        <v>1960</v>
      </c>
      <c r="W18" s="15" t="s">
        <v>16</v>
      </c>
      <c r="X18" s="15">
        <v>0.14000000000000001</v>
      </c>
      <c r="Y18" s="15">
        <v>0.77</v>
      </c>
      <c r="Z18" s="15">
        <v>0.47</v>
      </c>
      <c r="AA18" s="15">
        <v>0.99</v>
      </c>
      <c r="AB18" s="15" t="s">
        <v>16</v>
      </c>
      <c r="AC18" s="15">
        <v>0.04</v>
      </c>
      <c r="AD18" s="15">
        <v>0</v>
      </c>
      <c r="AE18" s="15">
        <v>0.28999999999999998</v>
      </c>
      <c r="AF18" s="15">
        <v>0.05</v>
      </c>
      <c r="AG18" s="15">
        <v>0</v>
      </c>
      <c r="AH18" s="15">
        <v>0.28999999999999998</v>
      </c>
      <c r="AI18" s="14">
        <v>1960</v>
      </c>
      <c r="AJ18" s="7">
        <f>SUM($W18:Z18)</f>
        <v>1.38</v>
      </c>
      <c r="AK18" s="7">
        <f>SUM($W18:AA18)</f>
        <v>2.37</v>
      </c>
      <c r="AL18" s="7">
        <f>SUM($W18:AB18)</f>
        <v>2.37</v>
      </c>
      <c r="AM18" s="7">
        <f>SUM($W18:AC18)</f>
        <v>2.41</v>
      </c>
      <c r="AN18" s="7">
        <f>SUM($AC18:AH18)</f>
        <v>0.66999999999999993</v>
      </c>
      <c r="AO18" s="6">
        <f t="shared" si="2"/>
        <v>3.04</v>
      </c>
      <c r="AP18" s="3">
        <f t="shared" si="3"/>
        <v>3.04</v>
      </c>
    </row>
    <row r="19" spans="1:42">
      <c r="A19" s="14">
        <v>1960</v>
      </c>
      <c r="B19" s="15">
        <v>0.47</v>
      </c>
      <c r="C19" s="15">
        <v>0.99</v>
      </c>
      <c r="D19" s="15" t="s">
        <v>16</v>
      </c>
      <c r="E19" s="15">
        <v>0.04</v>
      </c>
      <c r="F19" s="15">
        <v>0</v>
      </c>
      <c r="G19" s="15">
        <v>0.28999999999999998</v>
      </c>
      <c r="H19" s="15">
        <v>0.05</v>
      </c>
      <c r="I19" s="15">
        <v>0</v>
      </c>
      <c r="J19" s="15">
        <v>0.28999999999999998</v>
      </c>
      <c r="K19" s="15" t="s">
        <v>16</v>
      </c>
      <c r="L19" s="15">
        <v>0.89</v>
      </c>
      <c r="M19" s="15">
        <v>0.03</v>
      </c>
      <c r="N19" s="15">
        <f t="shared" si="0"/>
        <v>3.05</v>
      </c>
      <c r="O19" s="15">
        <f t="shared" si="1"/>
        <v>0.25416666666666665</v>
      </c>
      <c r="P19" s="14">
        <v>1960</v>
      </c>
      <c r="Q19" s="16">
        <v>3.05</v>
      </c>
      <c r="R19" s="3"/>
      <c r="S19" s="5">
        <f>AVERAGE($N$4:N19)</f>
        <v>2.4943749999999993</v>
      </c>
      <c r="T19" s="6">
        <f t="shared" si="4"/>
        <v>2.4963636363636366</v>
      </c>
      <c r="V19" s="14">
        <v>1961</v>
      </c>
      <c r="W19" s="15" t="s">
        <v>16</v>
      </c>
      <c r="X19" s="15">
        <v>0.89</v>
      </c>
      <c r="Y19" s="15">
        <v>0.03</v>
      </c>
      <c r="Z19" s="15">
        <v>0.35</v>
      </c>
      <c r="AA19" s="15" t="s">
        <v>16</v>
      </c>
      <c r="AB19" s="15" t="s">
        <v>16</v>
      </c>
      <c r="AC19" s="15" t="s">
        <v>16</v>
      </c>
      <c r="AD19" s="15">
        <v>0</v>
      </c>
      <c r="AE19" s="15">
        <v>0</v>
      </c>
      <c r="AF19" s="15">
        <v>0</v>
      </c>
      <c r="AG19" s="15">
        <v>0.55000000000000004</v>
      </c>
      <c r="AH19" s="15" t="s">
        <v>16</v>
      </c>
      <c r="AI19" s="14">
        <v>1961</v>
      </c>
      <c r="AJ19" s="7">
        <f>SUM($W19:Z19)</f>
        <v>1.27</v>
      </c>
      <c r="AK19" s="7">
        <f>SUM($W19:AA19)</f>
        <v>1.27</v>
      </c>
      <c r="AL19" s="7">
        <f>SUM($W19:AB19)</f>
        <v>1.27</v>
      </c>
      <c r="AM19" s="7">
        <f>SUM($W19:AC19)</f>
        <v>1.27</v>
      </c>
      <c r="AN19" s="7">
        <f>SUM($AC19:AH19)</f>
        <v>0.55000000000000004</v>
      </c>
      <c r="AO19" s="6">
        <f t="shared" si="2"/>
        <v>1.82</v>
      </c>
      <c r="AP19" s="3">
        <f t="shared" si="3"/>
        <v>1.82</v>
      </c>
    </row>
    <row r="20" spans="1:42">
      <c r="A20" s="14">
        <v>1961</v>
      </c>
      <c r="B20" s="15">
        <v>0.35</v>
      </c>
      <c r="C20" s="15" t="s">
        <v>16</v>
      </c>
      <c r="D20" s="15" t="s">
        <v>16</v>
      </c>
      <c r="E20" s="15" t="s">
        <v>16</v>
      </c>
      <c r="F20" s="15">
        <v>0</v>
      </c>
      <c r="G20" s="15">
        <v>0</v>
      </c>
      <c r="H20" s="15">
        <v>0</v>
      </c>
      <c r="I20" s="15">
        <v>0.55000000000000004</v>
      </c>
      <c r="J20" s="15" t="s">
        <v>16</v>
      </c>
      <c r="K20" s="15">
        <v>0.11</v>
      </c>
      <c r="L20" s="15">
        <v>0.99</v>
      </c>
      <c r="M20" s="15">
        <v>0.46</v>
      </c>
      <c r="N20" s="15">
        <f t="shared" si="0"/>
        <v>2.46</v>
      </c>
      <c r="O20" s="15">
        <f t="shared" si="1"/>
        <v>0.20499999999999999</v>
      </c>
      <c r="P20" s="14">
        <v>1961</v>
      </c>
      <c r="Q20" s="16">
        <v>2.46</v>
      </c>
      <c r="R20" s="3"/>
      <c r="S20" s="5">
        <f>AVERAGE($N$4:N20)</f>
        <v>2.49235294117647</v>
      </c>
      <c r="T20" s="6">
        <f t="shared" si="4"/>
        <v>2.603636363636364</v>
      </c>
      <c r="V20" s="14">
        <v>1962</v>
      </c>
      <c r="W20" s="15">
        <v>0.11</v>
      </c>
      <c r="X20" s="15">
        <v>0.99</v>
      </c>
      <c r="Y20" s="15">
        <v>0.46</v>
      </c>
      <c r="Z20" s="15">
        <v>0.75</v>
      </c>
      <c r="AA20" s="15">
        <v>1.46</v>
      </c>
      <c r="AB20" s="15">
        <v>0.1</v>
      </c>
      <c r="AC20" s="15">
        <v>0</v>
      </c>
      <c r="AD20" s="15" t="s">
        <v>16</v>
      </c>
      <c r="AE20" s="15">
        <v>0</v>
      </c>
      <c r="AF20" s="15" t="s">
        <v>16</v>
      </c>
      <c r="AG20" s="15" t="s">
        <v>16</v>
      </c>
      <c r="AH20" s="15" t="s">
        <v>16</v>
      </c>
      <c r="AI20" s="14">
        <v>1962</v>
      </c>
      <c r="AJ20" s="7">
        <f>SUM($W20:Z20)</f>
        <v>2.31</v>
      </c>
      <c r="AK20" s="7">
        <f>SUM($W20:AA20)</f>
        <v>3.77</v>
      </c>
      <c r="AL20" s="7">
        <f>SUM($W20:AB20)</f>
        <v>3.87</v>
      </c>
      <c r="AM20" s="7">
        <f>SUM($W20:AC20)</f>
        <v>3.87</v>
      </c>
      <c r="AN20" s="7">
        <f>SUM($AC20:AH20)</f>
        <v>0</v>
      </c>
      <c r="AO20" s="6">
        <f t="shared" si="2"/>
        <v>3.87</v>
      </c>
      <c r="AP20" s="3">
        <f t="shared" si="3"/>
        <v>3.87</v>
      </c>
    </row>
    <row r="21" spans="1:42">
      <c r="A21" s="14">
        <v>1962</v>
      </c>
      <c r="B21" s="15">
        <v>0.75</v>
      </c>
      <c r="C21" s="15">
        <v>1.46</v>
      </c>
      <c r="D21" s="15">
        <v>0.1</v>
      </c>
      <c r="E21" s="15">
        <v>0</v>
      </c>
      <c r="F21" s="15" t="s">
        <v>16</v>
      </c>
      <c r="G21" s="15">
        <v>0</v>
      </c>
      <c r="H21" s="15" t="s">
        <v>16</v>
      </c>
      <c r="I21" s="15" t="s">
        <v>16</v>
      </c>
      <c r="J21" s="15" t="s">
        <v>16</v>
      </c>
      <c r="K21" s="15" t="s">
        <v>16</v>
      </c>
      <c r="L21" s="15" t="s">
        <v>16</v>
      </c>
      <c r="M21" s="15" t="s">
        <v>16</v>
      </c>
      <c r="N21" s="15">
        <f t="shared" si="0"/>
        <v>2.31</v>
      </c>
      <c r="O21" s="15">
        <f t="shared" si="1"/>
        <v>0.1925</v>
      </c>
      <c r="P21" s="14">
        <v>1962</v>
      </c>
      <c r="Q21" s="16">
        <v>2.31</v>
      </c>
      <c r="R21" s="3"/>
      <c r="S21" s="5">
        <f>AVERAGE($N$4:N21)</f>
        <v>2.4822222222222217</v>
      </c>
      <c r="T21" s="6">
        <f t="shared" si="4"/>
        <v>2.7336363636363639</v>
      </c>
      <c r="V21" s="14">
        <v>1963</v>
      </c>
      <c r="W21" s="15" t="s">
        <v>16</v>
      </c>
      <c r="X21" s="15" t="s">
        <v>16</v>
      </c>
      <c r="Y21" s="15" t="s">
        <v>16</v>
      </c>
      <c r="Z21" s="15">
        <v>0.08</v>
      </c>
      <c r="AA21" s="15">
        <v>0.9</v>
      </c>
      <c r="AB21" s="15">
        <v>0.18</v>
      </c>
      <c r="AC21" s="15" t="s">
        <v>16</v>
      </c>
      <c r="AD21" s="15">
        <v>0</v>
      </c>
      <c r="AE21" s="15">
        <v>0.02</v>
      </c>
      <c r="AF21" s="15">
        <v>0</v>
      </c>
      <c r="AG21" s="15">
        <v>0.71</v>
      </c>
      <c r="AH21" s="15">
        <v>2.14</v>
      </c>
      <c r="AI21" s="14">
        <v>1963</v>
      </c>
      <c r="AJ21" s="7">
        <f>SUM($W21:Z21)</f>
        <v>0.08</v>
      </c>
      <c r="AK21" s="7">
        <f>SUM($W21:AA21)</f>
        <v>0.98</v>
      </c>
      <c r="AL21" s="7">
        <f>SUM($W21:AB21)</f>
        <v>1.1599999999999999</v>
      </c>
      <c r="AM21" s="7">
        <f>SUM($W21:AC21)</f>
        <v>1.1599999999999999</v>
      </c>
      <c r="AN21" s="7">
        <f>SUM($AC21:AH21)</f>
        <v>2.87</v>
      </c>
      <c r="AO21" s="6">
        <f t="shared" si="2"/>
        <v>4.03</v>
      </c>
      <c r="AP21" s="3">
        <f t="shared" si="3"/>
        <v>4.03</v>
      </c>
    </row>
    <row r="22" spans="1:42">
      <c r="A22" s="14">
        <v>1963</v>
      </c>
      <c r="B22" s="15">
        <v>0.08</v>
      </c>
      <c r="C22" s="15">
        <v>0.9</v>
      </c>
      <c r="D22" s="15">
        <v>0.18</v>
      </c>
      <c r="E22" s="15" t="s">
        <v>16</v>
      </c>
      <c r="F22" s="15">
        <v>0</v>
      </c>
      <c r="G22" s="15">
        <v>0.02</v>
      </c>
      <c r="H22" s="15">
        <v>0</v>
      </c>
      <c r="I22" s="15">
        <v>0.71</v>
      </c>
      <c r="J22" s="15">
        <v>2.14</v>
      </c>
      <c r="K22" s="15">
        <v>0.81</v>
      </c>
      <c r="L22" s="15">
        <v>0.41</v>
      </c>
      <c r="M22" s="15" t="s">
        <v>16</v>
      </c>
      <c r="N22" s="15">
        <f t="shared" si="0"/>
        <v>5.25</v>
      </c>
      <c r="O22" s="15">
        <f t="shared" si="1"/>
        <v>0.4375</v>
      </c>
      <c r="P22" s="14">
        <v>1963</v>
      </c>
      <c r="Q22" s="16">
        <v>5.25</v>
      </c>
      <c r="R22" s="3"/>
      <c r="S22" s="5">
        <f>AVERAGE($N$4:N22)</f>
        <v>2.6278947368421051</v>
      </c>
      <c r="T22" s="6">
        <f t="shared" si="4"/>
        <v>2.6754545454545453</v>
      </c>
      <c r="V22" s="14">
        <v>1964</v>
      </c>
      <c r="W22" s="15">
        <v>0.81</v>
      </c>
      <c r="X22" s="15">
        <v>0.41</v>
      </c>
      <c r="Y22" s="15" t="s">
        <v>16</v>
      </c>
      <c r="Z22" s="15">
        <v>0.12</v>
      </c>
      <c r="AA22" s="15" t="s">
        <v>16</v>
      </c>
      <c r="AB22" s="15">
        <v>0.03</v>
      </c>
      <c r="AC22" s="15" t="s">
        <v>16</v>
      </c>
      <c r="AD22" s="15" t="s">
        <v>16</v>
      </c>
      <c r="AE22" s="15">
        <v>0</v>
      </c>
      <c r="AF22" s="15">
        <v>0.12</v>
      </c>
      <c r="AG22" s="15">
        <v>0.04</v>
      </c>
      <c r="AH22" s="15">
        <v>0.01</v>
      </c>
      <c r="AI22" s="14">
        <v>1964</v>
      </c>
      <c r="AJ22" s="7">
        <f>SUM($W22:Z22)</f>
        <v>1.3399999999999999</v>
      </c>
      <c r="AK22" s="7">
        <f>SUM($W22:AA22)</f>
        <v>1.3399999999999999</v>
      </c>
      <c r="AL22" s="7">
        <f>SUM($W22:AB22)</f>
        <v>1.3699999999999999</v>
      </c>
      <c r="AM22" s="7">
        <f>SUM($W22:AC22)</f>
        <v>1.3699999999999999</v>
      </c>
      <c r="AN22" s="7">
        <f>SUM($AC22:AH22)</f>
        <v>0.17</v>
      </c>
      <c r="AO22" s="6">
        <f t="shared" si="2"/>
        <v>1.5399999999999998</v>
      </c>
      <c r="AP22" s="3">
        <f t="shared" si="3"/>
        <v>1.5399999999999998</v>
      </c>
    </row>
    <row r="23" spans="1:42">
      <c r="A23" s="14">
        <v>1964</v>
      </c>
      <c r="B23" s="15">
        <v>0.12</v>
      </c>
      <c r="C23" s="15" t="s">
        <v>16</v>
      </c>
      <c r="D23" s="15">
        <v>0.03</v>
      </c>
      <c r="E23" s="15" t="s">
        <v>16</v>
      </c>
      <c r="F23" s="15" t="s">
        <v>16</v>
      </c>
      <c r="G23" s="15">
        <v>0</v>
      </c>
      <c r="H23" s="15">
        <v>0.12</v>
      </c>
      <c r="I23" s="15">
        <v>0.04</v>
      </c>
      <c r="J23" s="15">
        <v>0.01</v>
      </c>
      <c r="K23" s="15">
        <v>0.15</v>
      </c>
      <c r="L23" s="15">
        <v>0.2</v>
      </c>
      <c r="M23" s="15">
        <v>0.11</v>
      </c>
      <c r="N23" s="31">
        <f t="shared" si="0"/>
        <v>0.77999999999999992</v>
      </c>
      <c r="O23" s="15">
        <f t="shared" si="1"/>
        <v>6.4999999999999988E-2</v>
      </c>
      <c r="P23" s="14">
        <v>1964</v>
      </c>
      <c r="Q23" s="16">
        <v>0.78</v>
      </c>
      <c r="R23" s="3"/>
      <c r="S23" s="5">
        <f>AVERAGE($N$4:N23)</f>
        <v>2.5354999999999999</v>
      </c>
      <c r="T23" s="6">
        <f t="shared" si="4"/>
        <v>2.7336363636363639</v>
      </c>
      <c r="V23" s="14">
        <v>1965</v>
      </c>
      <c r="W23" s="15">
        <v>0.15</v>
      </c>
      <c r="X23" s="15">
        <v>0.2</v>
      </c>
      <c r="Y23" s="15">
        <v>0.11</v>
      </c>
      <c r="Z23" s="15">
        <v>0.01</v>
      </c>
      <c r="AA23" s="15">
        <v>0.1</v>
      </c>
      <c r="AB23" s="15">
        <v>1.05</v>
      </c>
      <c r="AC23" s="15">
        <v>1.35</v>
      </c>
      <c r="AD23" s="15">
        <v>0.02</v>
      </c>
      <c r="AE23" s="15">
        <v>0.02</v>
      </c>
      <c r="AF23" s="15">
        <v>1.3</v>
      </c>
      <c r="AG23" s="15">
        <v>0.8</v>
      </c>
      <c r="AH23" s="15">
        <v>0</v>
      </c>
      <c r="AI23" s="14">
        <v>1965</v>
      </c>
      <c r="AJ23" s="7">
        <f>SUM($W23:Z23)</f>
        <v>0.47</v>
      </c>
      <c r="AK23" s="7">
        <f>SUM($W23:AA23)</f>
        <v>0.56999999999999995</v>
      </c>
      <c r="AL23" s="7">
        <f>SUM($W23:AB23)</f>
        <v>1.62</v>
      </c>
      <c r="AM23" s="7">
        <f>SUM($W23:AC23)</f>
        <v>2.97</v>
      </c>
      <c r="AN23" s="7">
        <f>SUM($AC23:AH23)</f>
        <v>3.49</v>
      </c>
      <c r="AO23" s="6">
        <f t="shared" si="2"/>
        <v>5.1100000000000003</v>
      </c>
      <c r="AP23" s="3">
        <f t="shared" si="3"/>
        <v>5.1100000000000003</v>
      </c>
    </row>
    <row r="24" spans="1:42">
      <c r="A24" s="14">
        <v>1965</v>
      </c>
      <c r="B24" s="15">
        <v>0.01</v>
      </c>
      <c r="C24" s="15">
        <v>0.1</v>
      </c>
      <c r="D24" s="15">
        <v>1.05</v>
      </c>
      <c r="E24" s="15">
        <v>1.35</v>
      </c>
      <c r="F24" s="15">
        <v>0.02</v>
      </c>
      <c r="G24" s="15">
        <v>0.02</v>
      </c>
      <c r="H24" s="15">
        <v>1.3</v>
      </c>
      <c r="I24" s="15">
        <v>0.8</v>
      </c>
      <c r="J24" s="15">
        <v>0</v>
      </c>
      <c r="K24" s="15">
        <v>0.02</v>
      </c>
      <c r="L24" s="15">
        <v>2.89</v>
      </c>
      <c r="M24" s="15">
        <v>1.59</v>
      </c>
      <c r="N24" s="15">
        <f t="shared" si="0"/>
        <v>9.15</v>
      </c>
      <c r="O24" s="15">
        <f t="shared" si="1"/>
        <v>0.76250000000000007</v>
      </c>
      <c r="P24" s="14">
        <v>1965</v>
      </c>
      <c r="Q24" s="16">
        <v>9.15</v>
      </c>
      <c r="R24" s="3"/>
      <c r="S24" s="5">
        <f>AVERAGE($N$4:N24)</f>
        <v>2.8504761904761899</v>
      </c>
      <c r="T24" s="6">
        <f t="shared" si="4"/>
        <v>3.1954545454545453</v>
      </c>
      <c r="V24" s="14">
        <v>1966</v>
      </c>
      <c r="W24" s="15">
        <v>0.02</v>
      </c>
      <c r="X24" s="15">
        <v>2.89</v>
      </c>
      <c r="Y24" s="15">
        <v>1.59</v>
      </c>
      <c r="Z24" s="15">
        <v>0.23</v>
      </c>
      <c r="AA24" s="15">
        <v>0.08</v>
      </c>
      <c r="AB24" s="15">
        <v>0</v>
      </c>
      <c r="AC24" s="15">
        <v>0</v>
      </c>
      <c r="AD24" s="15">
        <v>0</v>
      </c>
      <c r="AE24" s="15" t="s">
        <v>16</v>
      </c>
      <c r="AF24" s="15" t="s">
        <v>16</v>
      </c>
      <c r="AG24" s="15">
        <v>0.03</v>
      </c>
      <c r="AH24" s="15" t="s">
        <v>16</v>
      </c>
      <c r="AI24" s="14">
        <v>1966</v>
      </c>
      <c r="AJ24" s="7">
        <f>SUM($W24:Z24)</f>
        <v>4.7300000000000004</v>
      </c>
      <c r="AK24" s="7">
        <f>SUM($W24:AA24)</f>
        <v>4.8100000000000005</v>
      </c>
      <c r="AL24" s="7">
        <f>SUM($W24:AB24)</f>
        <v>4.8100000000000005</v>
      </c>
      <c r="AM24" s="7">
        <f>SUM($W24:AC24)</f>
        <v>4.8100000000000005</v>
      </c>
      <c r="AN24" s="7">
        <f>SUM($AC24:AH24)</f>
        <v>0.03</v>
      </c>
      <c r="AO24" s="6">
        <f t="shared" si="2"/>
        <v>4.8400000000000007</v>
      </c>
      <c r="AP24" s="3">
        <f t="shared" si="3"/>
        <v>4.8400000000000007</v>
      </c>
    </row>
    <row r="25" spans="1:42">
      <c r="A25" s="14">
        <v>1966</v>
      </c>
      <c r="B25" s="15">
        <v>0.23</v>
      </c>
      <c r="C25" s="15">
        <v>0.08</v>
      </c>
      <c r="D25" s="15">
        <v>0</v>
      </c>
      <c r="E25" s="15">
        <v>0</v>
      </c>
      <c r="F25" s="15">
        <v>0</v>
      </c>
      <c r="G25" s="15" t="s">
        <v>16</v>
      </c>
      <c r="H25" s="15" t="s">
        <v>16</v>
      </c>
      <c r="I25" s="15">
        <v>0.03</v>
      </c>
      <c r="J25" s="15" t="s">
        <v>16</v>
      </c>
      <c r="K25" s="15" t="s">
        <v>16</v>
      </c>
      <c r="L25" s="15">
        <v>0.08</v>
      </c>
      <c r="M25" s="15">
        <v>0.89</v>
      </c>
      <c r="N25" s="15">
        <f t="shared" si="0"/>
        <v>1.31</v>
      </c>
      <c r="O25" s="15">
        <f t="shared" si="1"/>
        <v>0.10916666666666668</v>
      </c>
      <c r="P25" s="14">
        <v>1966</v>
      </c>
      <c r="Q25" s="16">
        <v>1.31</v>
      </c>
      <c r="R25" s="3"/>
      <c r="S25" s="5">
        <f>AVERAGE($N$4:N25)</f>
        <v>2.7804545454545453</v>
      </c>
      <c r="T25" s="6">
        <f t="shared" si="4"/>
        <v>3.2636363636363641</v>
      </c>
      <c r="V25" s="14">
        <v>1967</v>
      </c>
      <c r="W25" s="15" t="s">
        <v>16</v>
      </c>
      <c r="X25" s="15">
        <v>0.08</v>
      </c>
      <c r="Y25" s="15">
        <v>0.89</v>
      </c>
      <c r="Z25" s="15">
        <v>0.22</v>
      </c>
      <c r="AA25" s="15">
        <v>0</v>
      </c>
      <c r="AB25" s="15">
        <v>0.02</v>
      </c>
      <c r="AC25" s="15">
        <v>0.28999999999999998</v>
      </c>
      <c r="AD25" s="15" t="s">
        <v>16</v>
      </c>
      <c r="AE25" s="15">
        <v>0</v>
      </c>
      <c r="AF25" s="15">
        <v>0.17</v>
      </c>
      <c r="AG25" s="15">
        <v>0.24</v>
      </c>
      <c r="AH25" s="15">
        <v>1.25</v>
      </c>
      <c r="AI25" s="14">
        <v>1967</v>
      </c>
      <c r="AJ25" s="7">
        <f>SUM($W25:Z25)</f>
        <v>1.19</v>
      </c>
      <c r="AK25" s="7">
        <f>SUM($W25:AA25)</f>
        <v>1.19</v>
      </c>
      <c r="AL25" s="7">
        <f>SUM($W25:AB25)</f>
        <v>1.21</v>
      </c>
      <c r="AM25" s="7">
        <f>SUM($W25:AC25)</f>
        <v>1.5</v>
      </c>
      <c r="AN25" s="7">
        <f>SUM($AC25:AH25)</f>
        <v>1.95</v>
      </c>
      <c r="AO25" s="6">
        <f t="shared" si="2"/>
        <v>3.16</v>
      </c>
      <c r="AP25" s="3">
        <f t="shared" si="3"/>
        <v>3.16</v>
      </c>
    </row>
    <row r="26" spans="1:42">
      <c r="A26" s="14">
        <v>1967</v>
      </c>
      <c r="B26" s="15">
        <v>0.22</v>
      </c>
      <c r="C26" s="15">
        <v>0</v>
      </c>
      <c r="D26" s="15">
        <v>0.02</v>
      </c>
      <c r="E26" s="15">
        <v>0.28999999999999998</v>
      </c>
      <c r="F26" s="15" t="s">
        <v>16</v>
      </c>
      <c r="G26" s="15">
        <v>0</v>
      </c>
      <c r="H26" s="15">
        <v>0.17</v>
      </c>
      <c r="I26" s="15">
        <v>0.24</v>
      </c>
      <c r="J26" s="15">
        <v>1.25</v>
      </c>
      <c r="K26" s="15">
        <v>0</v>
      </c>
      <c r="L26" s="15">
        <v>1.88</v>
      </c>
      <c r="M26" s="15">
        <v>0.21</v>
      </c>
      <c r="N26" s="15">
        <f t="shared" si="0"/>
        <v>4.28</v>
      </c>
      <c r="O26" s="15">
        <f t="shared" si="1"/>
        <v>0.35666666666666669</v>
      </c>
      <c r="P26" s="14">
        <v>1967</v>
      </c>
      <c r="Q26" s="16">
        <v>4.28</v>
      </c>
      <c r="R26" s="3"/>
      <c r="S26" s="5">
        <f>AVERAGE($N$4:N26)</f>
        <v>2.8456521739130429</v>
      </c>
      <c r="T26" s="6">
        <f t="shared" si="4"/>
        <v>3.4954545454545456</v>
      </c>
      <c r="V26" s="14">
        <v>1968</v>
      </c>
      <c r="W26" s="15">
        <v>0</v>
      </c>
      <c r="X26" s="15">
        <v>1.88</v>
      </c>
      <c r="Y26" s="15">
        <v>0.21</v>
      </c>
      <c r="Z26" s="15" t="s">
        <v>16</v>
      </c>
      <c r="AA26" s="15">
        <v>1.28</v>
      </c>
      <c r="AB26" s="15">
        <v>0.22</v>
      </c>
      <c r="AC26" s="15">
        <v>0.04</v>
      </c>
      <c r="AD26" s="15">
        <v>0</v>
      </c>
      <c r="AE26" s="15">
        <v>0.01</v>
      </c>
      <c r="AF26" s="15">
        <v>1.35</v>
      </c>
      <c r="AG26" s="15">
        <v>0.17</v>
      </c>
      <c r="AH26" s="15">
        <v>0</v>
      </c>
      <c r="AI26" s="14">
        <v>1968</v>
      </c>
      <c r="AJ26" s="7">
        <f>SUM($W26:Z26)</f>
        <v>2.09</v>
      </c>
      <c r="AK26" s="7">
        <f>SUM($W26:AA26)</f>
        <v>3.37</v>
      </c>
      <c r="AL26" s="7">
        <f>SUM($W26:AB26)</f>
        <v>3.5900000000000003</v>
      </c>
      <c r="AM26" s="7">
        <f>SUM($W26:AC26)</f>
        <v>3.6300000000000003</v>
      </c>
      <c r="AN26" s="7">
        <f>SUM($AC26:AH26)</f>
        <v>1.57</v>
      </c>
      <c r="AO26" s="6">
        <f t="shared" si="2"/>
        <v>5.16</v>
      </c>
      <c r="AP26" s="3">
        <f t="shared" si="3"/>
        <v>5.16</v>
      </c>
    </row>
    <row r="27" spans="1:42">
      <c r="A27" s="14">
        <v>1968</v>
      </c>
      <c r="B27" s="15" t="s">
        <v>16</v>
      </c>
      <c r="C27" s="15">
        <v>1.28</v>
      </c>
      <c r="D27" s="15">
        <v>0.22</v>
      </c>
      <c r="E27" s="15">
        <v>0.04</v>
      </c>
      <c r="F27" s="15">
        <v>0</v>
      </c>
      <c r="G27" s="15">
        <v>0.01</v>
      </c>
      <c r="H27" s="15">
        <v>1.35</v>
      </c>
      <c r="I27" s="15">
        <v>0.17</v>
      </c>
      <c r="J27" s="15">
        <v>0</v>
      </c>
      <c r="K27" s="15">
        <v>0.04</v>
      </c>
      <c r="L27" s="15" t="s">
        <v>16</v>
      </c>
      <c r="M27" s="15">
        <v>0.05</v>
      </c>
      <c r="N27" s="15">
        <f t="shared" si="0"/>
        <v>3.16</v>
      </c>
      <c r="O27" s="15">
        <f t="shared" si="1"/>
        <v>0.26333333333333336</v>
      </c>
      <c r="P27" s="14">
        <v>1968</v>
      </c>
      <c r="Q27" s="16">
        <v>3.16</v>
      </c>
      <c r="R27" s="3"/>
      <c r="S27" s="5">
        <f>AVERAGE($N$4:N27)</f>
        <v>2.8587499999999992</v>
      </c>
      <c r="T27" s="6">
        <f t="shared" si="4"/>
        <v>3.4981818181818185</v>
      </c>
      <c r="V27" s="14">
        <v>1969</v>
      </c>
      <c r="W27" s="15">
        <v>0.04</v>
      </c>
      <c r="X27" s="15" t="s">
        <v>16</v>
      </c>
      <c r="Y27" s="15">
        <v>0.05</v>
      </c>
      <c r="Z27" s="15">
        <v>1.95</v>
      </c>
      <c r="AA27" s="15">
        <v>2.29</v>
      </c>
      <c r="AB27" s="15">
        <v>0.5</v>
      </c>
      <c r="AC27" s="15">
        <v>0.1</v>
      </c>
      <c r="AD27" s="15">
        <v>0.03</v>
      </c>
      <c r="AE27" s="15">
        <v>0.14000000000000001</v>
      </c>
      <c r="AF27" s="15">
        <v>0.01</v>
      </c>
      <c r="AG27" s="15" t="s">
        <v>16</v>
      </c>
      <c r="AH27" s="15" t="s">
        <v>16</v>
      </c>
      <c r="AI27" s="14">
        <v>1969</v>
      </c>
      <c r="AJ27" s="7">
        <f>SUM($W27:Z27)</f>
        <v>2.04</v>
      </c>
      <c r="AK27" s="7">
        <f>SUM($W27:AA27)</f>
        <v>4.33</v>
      </c>
      <c r="AL27" s="7">
        <f>SUM($W27:AB27)</f>
        <v>4.83</v>
      </c>
      <c r="AM27" s="7">
        <f>SUM($W27:AC27)</f>
        <v>4.93</v>
      </c>
      <c r="AN27" s="7">
        <f>SUM($AC27:AH27)</f>
        <v>0.28000000000000003</v>
      </c>
      <c r="AO27" s="6">
        <f t="shared" si="2"/>
        <v>5.1100000000000003</v>
      </c>
      <c r="AP27" s="3">
        <f t="shared" si="3"/>
        <v>5.1099999999999994</v>
      </c>
    </row>
    <row r="28" spans="1:42">
      <c r="A28" s="14">
        <v>1969</v>
      </c>
      <c r="B28" s="15">
        <v>1.95</v>
      </c>
      <c r="C28" s="15">
        <v>2.29</v>
      </c>
      <c r="D28" s="15">
        <v>0.5</v>
      </c>
      <c r="E28" s="15">
        <v>0.1</v>
      </c>
      <c r="F28" s="15">
        <v>0.03</v>
      </c>
      <c r="G28" s="15">
        <v>0.14000000000000001</v>
      </c>
      <c r="H28" s="15">
        <v>0.01</v>
      </c>
      <c r="I28" s="15" t="s">
        <v>16</v>
      </c>
      <c r="J28" s="15" t="s">
        <v>16</v>
      </c>
      <c r="K28" s="15">
        <v>0</v>
      </c>
      <c r="L28" s="15">
        <v>0.53</v>
      </c>
      <c r="M28" s="15">
        <v>0</v>
      </c>
      <c r="N28" s="15">
        <f t="shared" si="0"/>
        <v>5.55</v>
      </c>
      <c r="O28" s="15">
        <f t="shared" si="1"/>
        <v>0.46249999999999997</v>
      </c>
      <c r="P28" s="14">
        <v>1969</v>
      </c>
      <c r="Q28" s="16">
        <v>5.55</v>
      </c>
      <c r="R28" s="3"/>
      <c r="S28" s="5">
        <f>AVERAGE($N$4:N28)</f>
        <v>2.9663999999999993</v>
      </c>
      <c r="T28" s="6">
        <f t="shared" si="4"/>
        <v>3.6618181818181812</v>
      </c>
      <c r="V28" s="14">
        <v>1970</v>
      </c>
      <c r="W28" s="15">
        <v>0</v>
      </c>
      <c r="X28" s="15">
        <v>0.53</v>
      </c>
      <c r="Y28" s="15">
        <v>0</v>
      </c>
      <c r="Z28" s="15">
        <v>0.17</v>
      </c>
      <c r="AA28" s="15">
        <v>1.02</v>
      </c>
      <c r="AB28" s="15">
        <v>0.1</v>
      </c>
      <c r="AC28" s="15" t="s">
        <v>16</v>
      </c>
      <c r="AD28" s="15">
        <v>0.02</v>
      </c>
      <c r="AE28" s="15">
        <v>0</v>
      </c>
      <c r="AF28" s="15">
        <v>0.04</v>
      </c>
      <c r="AG28" s="15" t="s">
        <v>16</v>
      </c>
      <c r="AH28" s="15">
        <v>0</v>
      </c>
      <c r="AI28" s="14">
        <v>1970</v>
      </c>
      <c r="AJ28" s="7">
        <f>SUM($W28:Z28)</f>
        <v>0.70000000000000007</v>
      </c>
      <c r="AK28" s="7">
        <f>SUM($W28:AA28)</f>
        <v>1.7200000000000002</v>
      </c>
      <c r="AL28" s="7">
        <f>SUM($W28:AB28)</f>
        <v>1.8200000000000003</v>
      </c>
      <c r="AM28" s="7">
        <f>SUM($W28:AC28)</f>
        <v>1.8200000000000003</v>
      </c>
      <c r="AN28" s="7">
        <f>SUM($AC28:AH28)</f>
        <v>0.06</v>
      </c>
      <c r="AO28" s="6">
        <f t="shared" si="2"/>
        <v>1.8800000000000003</v>
      </c>
      <c r="AP28" s="3">
        <f t="shared" si="3"/>
        <v>1.8800000000000003</v>
      </c>
    </row>
    <row r="29" spans="1:42">
      <c r="A29" s="14">
        <v>1970</v>
      </c>
      <c r="B29" s="15">
        <v>0.17</v>
      </c>
      <c r="C29" s="15">
        <v>1.02</v>
      </c>
      <c r="D29" s="15">
        <v>0.1</v>
      </c>
      <c r="E29" s="15" t="s">
        <v>16</v>
      </c>
      <c r="F29" s="15">
        <v>0.02</v>
      </c>
      <c r="G29" s="15">
        <v>0</v>
      </c>
      <c r="H29" s="15">
        <v>0.04</v>
      </c>
      <c r="I29" s="15" t="s">
        <v>16</v>
      </c>
      <c r="J29" s="15">
        <v>0</v>
      </c>
      <c r="K29" s="15">
        <v>0.03</v>
      </c>
      <c r="L29" s="15">
        <v>1.36</v>
      </c>
      <c r="M29" s="15">
        <v>1</v>
      </c>
      <c r="N29" s="15">
        <f t="shared" si="0"/>
        <v>3.74</v>
      </c>
      <c r="O29" s="15">
        <f t="shared" si="1"/>
        <v>0.3116666666666667</v>
      </c>
      <c r="P29" s="14">
        <v>1970</v>
      </c>
      <c r="Q29" s="16">
        <v>3.74</v>
      </c>
      <c r="R29" s="3"/>
      <c r="S29" s="5">
        <f>AVERAGE($N$4:N29)</f>
        <v>2.9961538461538453</v>
      </c>
      <c r="T29" s="6">
        <f t="shared" si="4"/>
        <v>3.730909090909091</v>
      </c>
      <c r="V29" s="14">
        <v>1971</v>
      </c>
      <c r="W29" s="15">
        <v>0.03</v>
      </c>
      <c r="X29" s="15">
        <v>1.36</v>
      </c>
      <c r="Y29" s="15">
        <v>1</v>
      </c>
      <c r="Z29" s="15">
        <v>0</v>
      </c>
      <c r="AA29" s="15">
        <v>0.04</v>
      </c>
      <c r="AB29" s="15">
        <v>0</v>
      </c>
      <c r="AC29" s="15">
        <v>0.04</v>
      </c>
      <c r="AD29" s="15">
        <v>0.19</v>
      </c>
      <c r="AE29" s="15">
        <v>0</v>
      </c>
      <c r="AF29" s="15">
        <v>7.0000000000000007E-2</v>
      </c>
      <c r="AG29" s="15">
        <v>0.01</v>
      </c>
      <c r="AH29" s="15">
        <v>0.04</v>
      </c>
      <c r="AI29" s="14">
        <v>1971</v>
      </c>
      <c r="AJ29" s="7">
        <f>SUM($W29:Z29)</f>
        <v>2.39</v>
      </c>
      <c r="AK29" s="7">
        <f>SUM($W29:AA29)</f>
        <v>2.4300000000000002</v>
      </c>
      <c r="AL29" s="7">
        <f>SUM($W29:AB29)</f>
        <v>2.4300000000000002</v>
      </c>
      <c r="AM29" s="7">
        <f>SUM($W29:AC29)</f>
        <v>2.4700000000000002</v>
      </c>
      <c r="AN29" s="7">
        <f>SUM($AC29:AH29)</f>
        <v>0.35000000000000003</v>
      </c>
      <c r="AO29" s="6">
        <f t="shared" si="2"/>
        <v>2.7800000000000002</v>
      </c>
      <c r="AP29" s="3">
        <f t="shared" si="3"/>
        <v>2.78</v>
      </c>
    </row>
    <row r="30" spans="1:42">
      <c r="A30" s="14">
        <v>1971</v>
      </c>
      <c r="B30" s="15">
        <v>0</v>
      </c>
      <c r="C30" s="15">
        <v>0.04</v>
      </c>
      <c r="D30" s="15">
        <v>0</v>
      </c>
      <c r="E30" s="15">
        <v>0.04</v>
      </c>
      <c r="F30" s="15">
        <v>0.19</v>
      </c>
      <c r="G30" s="15">
        <v>0</v>
      </c>
      <c r="H30" s="15">
        <v>7.0000000000000007E-2</v>
      </c>
      <c r="I30" s="15">
        <v>0.01</v>
      </c>
      <c r="J30" s="15">
        <v>0.04</v>
      </c>
      <c r="K30" s="15">
        <v>0.03</v>
      </c>
      <c r="L30" s="15">
        <v>0</v>
      </c>
      <c r="M30" s="15">
        <v>1.05</v>
      </c>
      <c r="N30" s="15">
        <f t="shared" si="0"/>
        <v>1.4700000000000002</v>
      </c>
      <c r="O30" s="15">
        <f t="shared" si="1"/>
        <v>0.12250000000000001</v>
      </c>
      <c r="P30" s="14">
        <v>1971</v>
      </c>
      <c r="Q30" s="16">
        <v>1.47</v>
      </c>
      <c r="R30" s="3"/>
      <c r="S30" s="5">
        <f>AVERAGE($N$4:N30)</f>
        <v>2.9396296296296289</v>
      </c>
      <c r="T30" s="6">
        <f t="shared" si="4"/>
        <v>3.5872727272727274</v>
      </c>
      <c r="V30" s="14">
        <v>1972</v>
      </c>
      <c r="W30" s="15">
        <v>0.03</v>
      </c>
      <c r="X30" s="15">
        <v>0</v>
      </c>
      <c r="Y30" s="15">
        <v>1.05</v>
      </c>
      <c r="Z30" s="15">
        <v>0</v>
      </c>
      <c r="AA30" s="15">
        <v>0</v>
      </c>
      <c r="AB30" s="15">
        <v>0</v>
      </c>
      <c r="AC30" s="15">
        <v>0.01</v>
      </c>
      <c r="AD30" s="15">
        <v>0.02</v>
      </c>
      <c r="AE30" s="15">
        <v>7.0000000000000007E-2</v>
      </c>
      <c r="AF30" s="15" t="s">
        <v>16</v>
      </c>
      <c r="AG30" s="15" t="s">
        <v>16</v>
      </c>
      <c r="AH30" s="15" t="s">
        <v>16</v>
      </c>
      <c r="AI30" s="14">
        <v>1972</v>
      </c>
      <c r="AJ30" s="7">
        <f>SUM($W30:Z30)</f>
        <v>1.08</v>
      </c>
      <c r="AK30" s="7">
        <f>SUM($W30:AA30)</f>
        <v>1.08</v>
      </c>
      <c r="AL30" s="7">
        <f>SUM($W30:AB30)</f>
        <v>1.08</v>
      </c>
      <c r="AM30" s="7">
        <f>SUM($W30:AC30)</f>
        <v>1.0900000000000001</v>
      </c>
      <c r="AN30" s="7">
        <f>SUM($AC30:AH30)</f>
        <v>0.1</v>
      </c>
      <c r="AO30" s="6">
        <f t="shared" si="2"/>
        <v>1.1800000000000002</v>
      </c>
      <c r="AP30" s="3">
        <f t="shared" si="3"/>
        <v>1.1800000000000002</v>
      </c>
    </row>
    <row r="31" spans="1:42">
      <c r="A31" s="14">
        <v>1972</v>
      </c>
      <c r="B31" s="15">
        <v>0</v>
      </c>
      <c r="C31" s="15">
        <v>0</v>
      </c>
      <c r="D31" s="15">
        <v>0</v>
      </c>
      <c r="E31" s="15">
        <v>0.01</v>
      </c>
      <c r="F31" s="15">
        <v>0.02</v>
      </c>
      <c r="G31" s="15">
        <v>7.0000000000000007E-2</v>
      </c>
      <c r="H31" s="15" t="s">
        <v>16</v>
      </c>
      <c r="I31" s="15" t="s">
        <v>16</v>
      </c>
      <c r="J31" s="15" t="s">
        <v>16</v>
      </c>
      <c r="K31" s="15">
        <v>0.18</v>
      </c>
      <c r="L31" s="15">
        <v>0.93</v>
      </c>
      <c r="M31" s="15">
        <v>0.03</v>
      </c>
      <c r="N31" s="15">
        <f t="shared" si="0"/>
        <v>1.24</v>
      </c>
      <c r="O31" s="15">
        <f t="shared" si="1"/>
        <v>0.10333333333333333</v>
      </c>
      <c r="P31" s="14">
        <v>1972</v>
      </c>
      <c r="Q31" s="16">
        <v>1.24</v>
      </c>
      <c r="R31" s="3"/>
      <c r="S31" s="5">
        <f>AVERAGE($N$4:N31)</f>
        <v>2.8789285714285704</v>
      </c>
      <c r="T31" s="6">
        <f t="shared" si="4"/>
        <v>3.4763636363636365</v>
      </c>
      <c r="V31" s="14">
        <v>1973</v>
      </c>
      <c r="W31" s="15">
        <v>0.18</v>
      </c>
      <c r="X31" s="15">
        <v>0.93</v>
      </c>
      <c r="Y31" s="15">
        <v>0.03</v>
      </c>
      <c r="Z31" s="15">
        <v>0.59</v>
      </c>
      <c r="AA31" s="15">
        <v>1.1100000000000001</v>
      </c>
      <c r="AB31" s="15">
        <v>0.27</v>
      </c>
      <c r="AC31" s="15">
        <v>0.03</v>
      </c>
      <c r="AD31" s="15">
        <v>0.19</v>
      </c>
      <c r="AE31" s="15">
        <v>0</v>
      </c>
      <c r="AF31" s="15">
        <v>0.03</v>
      </c>
      <c r="AG31" s="15">
        <v>0.28999999999999998</v>
      </c>
      <c r="AH31" s="15">
        <v>0</v>
      </c>
      <c r="AI31" s="14">
        <v>1973</v>
      </c>
      <c r="AJ31" s="7">
        <f>SUM($W31:Z31)</f>
        <v>1.73</v>
      </c>
      <c r="AK31" s="7">
        <f>SUM($W31:AA31)</f>
        <v>2.84</v>
      </c>
      <c r="AL31" s="7">
        <f>SUM($W31:AB31)</f>
        <v>3.11</v>
      </c>
      <c r="AM31" s="7">
        <f>SUM($W31:AC31)</f>
        <v>3.1399999999999997</v>
      </c>
      <c r="AN31" s="7">
        <f>SUM($AC31:AH31)</f>
        <v>0.54</v>
      </c>
      <c r="AO31" s="6">
        <f t="shared" si="2"/>
        <v>3.65</v>
      </c>
      <c r="AP31" s="3">
        <f t="shared" si="3"/>
        <v>3.6499999999999995</v>
      </c>
    </row>
    <row r="32" spans="1:42">
      <c r="A32" s="14">
        <v>1973</v>
      </c>
      <c r="B32" s="15">
        <v>0.59</v>
      </c>
      <c r="C32" s="15">
        <v>1.1100000000000001</v>
      </c>
      <c r="D32" s="15">
        <v>0.27</v>
      </c>
      <c r="E32" s="15">
        <v>0.03</v>
      </c>
      <c r="F32" s="15">
        <v>0.19</v>
      </c>
      <c r="G32" s="15">
        <v>0</v>
      </c>
      <c r="H32" s="15">
        <v>0.03</v>
      </c>
      <c r="I32" s="15">
        <v>0.28999999999999998</v>
      </c>
      <c r="J32" s="15">
        <v>0</v>
      </c>
      <c r="K32" s="15">
        <v>0</v>
      </c>
      <c r="L32" s="15">
        <v>7.0000000000000007E-2</v>
      </c>
      <c r="M32" s="15" t="s">
        <v>16</v>
      </c>
      <c r="N32" s="15">
        <f t="shared" si="0"/>
        <v>2.5799999999999996</v>
      </c>
      <c r="O32" s="15">
        <f t="shared" si="1"/>
        <v>0.21499999999999997</v>
      </c>
      <c r="P32" s="14">
        <v>1973</v>
      </c>
      <c r="Q32" s="16">
        <v>2.58</v>
      </c>
      <c r="R32" s="3"/>
      <c r="S32" s="5">
        <f>AVERAGE($N$4:N32)</f>
        <v>2.8686206896551711</v>
      </c>
      <c r="T32" s="6">
        <f t="shared" si="4"/>
        <v>3.5009090909090905</v>
      </c>
      <c r="V32" s="14">
        <v>1974</v>
      </c>
      <c r="W32" s="15">
        <v>0</v>
      </c>
      <c r="X32" s="15">
        <v>7.0000000000000007E-2</v>
      </c>
      <c r="Y32" s="15" t="s">
        <v>16</v>
      </c>
      <c r="Z32" s="15">
        <v>2.85</v>
      </c>
      <c r="AA32" s="15" t="s">
        <v>16</v>
      </c>
      <c r="AB32" s="15">
        <v>1.42</v>
      </c>
      <c r="AC32" s="15" t="s">
        <v>16</v>
      </c>
      <c r="AD32" s="15">
        <v>0.11</v>
      </c>
      <c r="AE32" s="15">
        <v>0</v>
      </c>
      <c r="AF32" s="15">
        <v>1.35</v>
      </c>
      <c r="AG32" s="15" t="s">
        <v>16</v>
      </c>
      <c r="AH32" s="15">
        <v>0</v>
      </c>
      <c r="AI32" s="14">
        <v>1974</v>
      </c>
      <c r="AJ32" s="7">
        <f>SUM($W32:Z32)</f>
        <v>2.92</v>
      </c>
      <c r="AK32" s="7">
        <f>SUM($W32:AA32)</f>
        <v>2.92</v>
      </c>
      <c r="AL32" s="7">
        <f>SUM($W32:AB32)</f>
        <v>4.34</v>
      </c>
      <c r="AM32" s="7">
        <f>SUM($W32:AC32)</f>
        <v>4.34</v>
      </c>
      <c r="AN32" s="7">
        <f>SUM($AC32:AH32)</f>
        <v>1.4600000000000002</v>
      </c>
      <c r="AO32" s="6">
        <f t="shared" si="2"/>
        <v>5.8</v>
      </c>
      <c r="AP32" s="3">
        <f t="shared" si="3"/>
        <v>5.8000000000000007</v>
      </c>
    </row>
    <row r="33" spans="1:42">
      <c r="A33" s="14">
        <v>1974</v>
      </c>
      <c r="B33" s="15">
        <v>2.85</v>
      </c>
      <c r="C33" s="15" t="s">
        <v>16</v>
      </c>
      <c r="D33" s="15">
        <v>1.42</v>
      </c>
      <c r="E33" s="15" t="s">
        <v>16</v>
      </c>
      <c r="F33" s="15">
        <v>0.11</v>
      </c>
      <c r="G33" s="15">
        <v>0</v>
      </c>
      <c r="H33" s="15">
        <v>1.35</v>
      </c>
      <c r="I33" s="15" t="s">
        <v>16</v>
      </c>
      <c r="J33" s="15">
        <v>0</v>
      </c>
      <c r="K33" s="15">
        <v>0.71</v>
      </c>
      <c r="L33" s="15">
        <v>0.14000000000000001</v>
      </c>
      <c r="M33" s="15">
        <v>0.9</v>
      </c>
      <c r="N33" s="15">
        <f t="shared" si="0"/>
        <v>7.48</v>
      </c>
      <c r="O33" s="15">
        <f t="shared" si="1"/>
        <v>0.62333333333333341</v>
      </c>
      <c r="P33" s="14">
        <v>1974</v>
      </c>
      <c r="Q33" s="16">
        <v>7.48</v>
      </c>
      <c r="R33" s="5" t="s">
        <v>36</v>
      </c>
      <c r="S33" s="5">
        <f>AVERAGE($N$4:N33)</f>
        <v>3.0223333333333327</v>
      </c>
      <c r="T33" s="6">
        <f t="shared" si="4"/>
        <v>3.7036363636363632</v>
      </c>
      <c r="V33" s="14">
        <v>1975</v>
      </c>
      <c r="W33" s="15">
        <v>0.71</v>
      </c>
      <c r="X33" s="15">
        <v>0.14000000000000001</v>
      </c>
      <c r="Y33" s="15">
        <v>0.9</v>
      </c>
      <c r="Z33" s="15">
        <v>0</v>
      </c>
      <c r="AA33" s="15">
        <v>0.09</v>
      </c>
      <c r="AB33" s="15">
        <v>0.7</v>
      </c>
      <c r="AC33" s="15">
        <v>0.1</v>
      </c>
      <c r="AD33" s="15" t="s">
        <v>16</v>
      </c>
      <c r="AE33" s="15">
        <v>0</v>
      </c>
      <c r="AF33" s="15">
        <v>0</v>
      </c>
      <c r="AG33" s="15">
        <v>0</v>
      </c>
      <c r="AH33" s="15">
        <v>0.75</v>
      </c>
      <c r="AI33" s="14">
        <v>1975</v>
      </c>
      <c r="AJ33" s="7">
        <f>SUM($W33:Z33)</f>
        <v>1.75</v>
      </c>
      <c r="AK33" s="7">
        <f>SUM($W33:AA33)</f>
        <v>1.84</v>
      </c>
      <c r="AL33" s="7">
        <f>SUM($W33:AB33)</f>
        <v>2.54</v>
      </c>
      <c r="AM33" s="7">
        <f>SUM($W33:AC33)</f>
        <v>2.64</v>
      </c>
      <c r="AN33" s="7">
        <f>SUM($AC33:AH33)</f>
        <v>0.85</v>
      </c>
      <c r="AO33" s="6">
        <f t="shared" si="2"/>
        <v>3.39</v>
      </c>
      <c r="AP33" s="3">
        <f t="shared" si="3"/>
        <v>3.39</v>
      </c>
    </row>
    <row r="34" spans="1:42">
      <c r="A34" s="14">
        <v>1975</v>
      </c>
      <c r="B34" s="15">
        <v>0</v>
      </c>
      <c r="C34" s="15">
        <v>0.09</v>
      </c>
      <c r="D34" s="15">
        <v>0.7</v>
      </c>
      <c r="E34" s="15">
        <v>0.1</v>
      </c>
      <c r="F34" s="15" t="s">
        <v>16</v>
      </c>
      <c r="G34" s="15">
        <v>0</v>
      </c>
      <c r="H34" s="15">
        <v>0</v>
      </c>
      <c r="I34" s="15">
        <v>0</v>
      </c>
      <c r="J34" s="15">
        <v>0.75</v>
      </c>
      <c r="K34" s="15">
        <v>0</v>
      </c>
      <c r="L34" s="15">
        <v>0</v>
      </c>
      <c r="M34" s="15">
        <v>0</v>
      </c>
      <c r="N34" s="15">
        <f t="shared" si="0"/>
        <v>1.64</v>
      </c>
      <c r="O34" s="15">
        <f t="shared" si="1"/>
        <v>0.13666666666666666</v>
      </c>
      <c r="P34" s="14">
        <v>1975</v>
      </c>
      <c r="Q34" s="16">
        <v>1.64</v>
      </c>
      <c r="R34" s="5">
        <f t="shared" ref="R34:R57" si="5">AVERAGEA(N4:N34)</f>
        <v>2.9777419354838703</v>
      </c>
      <c r="S34" s="5">
        <f>AVERAGE($N$4:N34)</f>
        <v>2.9777419354838703</v>
      </c>
      <c r="T34" s="6">
        <f t="shared" si="4"/>
        <v>3.7818181818181826</v>
      </c>
      <c r="V34" s="14">
        <v>1976</v>
      </c>
      <c r="W34" s="15">
        <v>0</v>
      </c>
      <c r="X34" s="15">
        <v>0</v>
      </c>
      <c r="Y34" s="15">
        <v>0</v>
      </c>
      <c r="Z34" s="15">
        <v>0</v>
      </c>
      <c r="AA34" s="15">
        <v>1.29</v>
      </c>
      <c r="AB34" s="15">
        <v>0.06</v>
      </c>
      <c r="AC34" s="15">
        <v>0.22</v>
      </c>
      <c r="AD34" s="15">
        <v>0.16</v>
      </c>
      <c r="AE34" s="15">
        <v>0</v>
      </c>
      <c r="AF34" s="15">
        <v>0.25</v>
      </c>
      <c r="AG34" s="15" t="s">
        <v>16</v>
      </c>
      <c r="AH34" s="15">
        <v>1.69</v>
      </c>
      <c r="AI34" s="14">
        <v>1976</v>
      </c>
      <c r="AJ34" s="7">
        <f>SUM($W34:Z34)</f>
        <v>0</v>
      </c>
      <c r="AK34" s="7">
        <f>SUM($W34:AA34)</f>
        <v>1.29</v>
      </c>
      <c r="AL34" s="7">
        <f>SUM($W34:AB34)</f>
        <v>1.35</v>
      </c>
      <c r="AM34" s="7">
        <f>SUM($W34:AC34)</f>
        <v>1.57</v>
      </c>
      <c r="AN34" s="7">
        <f>SUM($AC34:AH34)</f>
        <v>2.3199999999999998</v>
      </c>
      <c r="AO34" s="6">
        <f t="shared" si="2"/>
        <v>3.67</v>
      </c>
      <c r="AP34" s="3">
        <f t="shared" si="3"/>
        <v>3.67</v>
      </c>
    </row>
    <row r="35" spans="1:42">
      <c r="A35" s="14">
        <v>1976</v>
      </c>
      <c r="B35" s="15">
        <v>0</v>
      </c>
      <c r="C35" s="15">
        <v>1.29</v>
      </c>
      <c r="D35" s="15">
        <v>0.06</v>
      </c>
      <c r="E35" s="15">
        <v>0.22</v>
      </c>
      <c r="F35" s="15">
        <v>0.16</v>
      </c>
      <c r="G35" s="15">
        <v>0</v>
      </c>
      <c r="H35" s="15">
        <v>0.25</v>
      </c>
      <c r="I35" s="15" t="s">
        <v>16</v>
      </c>
      <c r="J35" s="15">
        <v>1.69</v>
      </c>
      <c r="K35" s="15">
        <v>0</v>
      </c>
      <c r="L35" s="15">
        <v>0.06</v>
      </c>
      <c r="M35" s="15">
        <v>0.01</v>
      </c>
      <c r="N35" s="15">
        <f t="shared" si="0"/>
        <v>3.7399999999999998</v>
      </c>
      <c r="O35" s="15">
        <f t="shared" si="1"/>
        <v>0.31166666666666665</v>
      </c>
      <c r="P35" s="14">
        <v>1976</v>
      </c>
      <c r="Q35" s="16">
        <v>3.74</v>
      </c>
      <c r="R35" s="5">
        <f t="shared" si="5"/>
        <v>2.9458064516129023</v>
      </c>
      <c r="S35" s="5">
        <f>AVERAGE($N$4:N35)</f>
        <v>3.001562499999999</v>
      </c>
      <c r="T35" s="6">
        <f t="shared" si="4"/>
        <v>3.2899999999999996</v>
      </c>
      <c r="V35" s="14">
        <v>1977</v>
      </c>
      <c r="W35" s="15">
        <v>0</v>
      </c>
      <c r="X35" s="15">
        <v>0.06</v>
      </c>
      <c r="Y35" s="15">
        <v>0.01</v>
      </c>
      <c r="Z35" s="15">
        <v>1.1599999999999999</v>
      </c>
      <c r="AA35" s="15">
        <v>0</v>
      </c>
      <c r="AB35" s="15">
        <v>0.78</v>
      </c>
      <c r="AC35" s="15">
        <v>0.02</v>
      </c>
      <c r="AD35" s="15">
        <v>0.8</v>
      </c>
      <c r="AE35" s="15" t="s">
        <v>16</v>
      </c>
      <c r="AF35" s="15">
        <v>0</v>
      </c>
      <c r="AG35" s="15">
        <v>1.21</v>
      </c>
      <c r="AH35" s="15">
        <v>0</v>
      </c>
      <c r="AI35" s="14">
        <v>1977</v>
      </c>
      <c r="AJ35" s="7">
        <f>SUM($W35:Z35)</f>
        <v>1.23</v>
      </c>
      <c r="AK35" s="7">
        <f>SUM($W35:AA35)</f>
        <v>1.23</v>
      </c>
      <c r="AL35" s="7">
        <f>SUM($W35:AB35)</f>
        <v>2.0099999999999998</v>
      </c>
      <c r="AM35" s="7">
        <f>SUM($W35:AC35)</f>
        <v>2.0299999999999998</v>
      </c>
      <c r="AN35" s="7">
        <f>SUM($AC35:AH35)</f>
        <v>2.0300000000000002</v>
      </c>
      <c r="AO35" s="6">
        <f t="shared" si="2"/>
        <v>4.04</v>
      </c>
      <c r="AP35" s="3">
        <f t="shared" si="3"/>
        <v>4.04</v>
      </c>
    </row>
    <row r="36" spans="1:42">
      <c r="A36" s="14">
        <v>1977</v>
      </c>
      <c r="B36" s="15">
        <v>1.1599999999999999</v>
      </c>
      <c r="C36" s="15">
        <v>0</v>
      </c>
      <c r="D36" s="15">
        <v>0.78</v>
      </c>
      <c r="E36" s="15">
        <v>0.02</v>
      </c>
      <c r="F36" s="15">
        <v>0.8</v>
      </c>
      <c r="G36" s="15" t="s">
        <v>16</v>
      </c>
      <c r="H36" s="15">
        <v>0</v>
      </c>
      <c r="I36" s="15">
        <v>1.21</v>
      </c>
      <c r="J36" s="15">
        <v>0</v>
      </c>
      <c r="K36" s="15" t="s">
        <v>16</v>
      </c>
      <c r="L36" s="15">
        <v>0</v>
      </c>
      <c r="M36" s="15">
        <v>0.7</v>
      </c>
      <c r="N36" s="15">
        <f t="shared" ref="N36:N67" si="6">SUM(B36:M36)</f>
        <v>4.67</v>
      </c>
      <c r="O36" s="15">
        <f t="shared" ref="O36:O67" si="7">AVERAGEA(B36:M36)</f>
        <v>0.38916666666666666</v>
      </c>
      <c r="P36" s="14">
        <v>1977</v>
      </c>
      <c r="Q36" s="16">
        <v>4.67</v>
      </c>
      <c r="R36" s="5">
        <f t="shared" si="5"/>
        <v>2.9829032258064512</v>
      </c>
      <c r="S36" s="5">
        <f>AVERAGE($N$4:N36)</f>
        <v>3.0521212121212113</v>
      </c>
      <c r="T36" s="6">
        <f t="shared" si="4"/>
        <v>3.5954545454545452</v>
      </c>
      <c r="V36" s="14">
        <v>1978</v>
      </c>
      <c r="W36" s="15" t="s">
        <v>16</v>
      </c>
      <c r="X36" s="15">
        <v>0</v>
      </c>
      <c r="Y36" s="15">
        <v>0.7</v>
      </c>
      <c r="Z36" s="15">
        <v>2.16</v>
      </c>
      <c r="AA36" s="15">
        <v>4.62</v>
      </c>
      <c r="AB36" s="15">
        <v>2.11</v>
      </c>
      <c r="AC36" s="15">
        <v>0.11</v>
      </c>
      <c r="AD36" s="15">
        <v>0</v>
      </c>
      <c r="AE36" s="15">
        <v>0</v>
      </c>
      <c r="AF36" s="15">
        <v>0.18</v>
      </c>
      <c r="AG36" s="15">
        <v>0.03</v>
      </c>
      <c r="AH36" s="15">
        <v>0.43</v>
      </c>
      <c r="AI36" s="14">
        <v>1978</v>
      </c>
      <c r="AJ36" s="7">
        <f>SUM($W36:Z36)</f>
        <v>2.8600000000000003</v>
      </c>
      <c r="AK36" s="7">
        <f>SUM($W36:AA36)</f>
        <v>7.48</v>
      </c>
      <c r="AL36" s="7">
        <f>SUM($W36:AB36)</f>
        <v>9.59</v>
      </c>
      <c r="AM36" s="7">
        <f>SUM($W36:AC36)</f>
        <v>9.6999999999999993</v>
      </c>
      <c r="AN36" s="7">
        <f>SUM($AC36:AH36)</f>
        <v>0.75</v>
      </c>
      <c r="AO36" s="6">
        <f t="shared" ref="AO36:AO65" si="8">SUM(AL36,AN36)</f>
        <v>10.34</v>
      </c>
      <c r="AP36" s="3">
        <f t="shared" ref="AP36:AP65" si="9">SUM(W36:AH36)</f>
        <v>10.339999999999998</v>
      </c>
    </row>
    <row r="37" spans="1:42">
      <c r="A37" s="14">
        <v>1978</v>
      </c>
      <c r="B37" s="15">
        <v>2.16</v>
      </c>
      <c r="C37" s="15">
        <v>4.62</v>
      </c>
      <c r="D37" s="15">
        <v>2.11</v>
      </c>
      <c r="E37" s="15">
        <v>0.11</v>
      </c>
      <c r="F37" s="15">
        <v>0</v>
      </c>
      <c r="G37" s="15">
        <v>0</v>
      </c>
      <c r="H37" s="15">
        <v>0.18</v>
      </c>
      <c r="I37" s="15">
        <v>0.03</v>
      </c>
      <c r="J37" s="15">
        <v>0.43</v>
      </c>
      <c r="K37" s="15">
        <v>0.32</v>
      </c>
      <c r="L37" s="15">
        <v>0.3</v>
      </c>
      <c r="M37" s="15">
        <v>0.42</v>
      </c>
      <c r="N37" s="15">
        <f t="shared" si="6"/>
        <v>10.68</v>
      </c>
      <c r="O37" s="15">
        <f t="shared" si="7"/>
        <v>0.89</v>
      </c>
      <c r="P37" s="14">
        <v>1978</v>
      </c>
      <c r="Q37" s="16">
        <v>10.68</v>
      </c>
      <c r="R37" s="5">
        <f t="shared" si="5"/>
        <v>3.2619354838709671</v>
      </c>
      <c r="S37" s="5">
        <f>AVERAGE($N$4:N37)</f>
        <v>3.2764705882352936</v>
      </c>
      <c r="T37" s="6">
        <f t="shared" si="4"/>
        <v>4.1772727272727277</v>
      </c>
      <c r="V37" s="14">
        <v>1979</v>
      </c>
      <c r="W37" s="15">
        <v>0.32</v>
      </c>
      <c r="X37" s="15">
        <v>0.3</v>
      </c>
      <c r="Y37" s="15">
        <v>0.42</v>
      </c>
      <c r="Z37" s="15">
        <v>3.18</v>
      </c>
      <c r="AA37" s="15">
        <v>0.13</v>
      </c>
      <c r="AB37" s="15">
        <v>1.45</v>
      </c>
      <c r="AC37" s="15">
        <v>0</v>
      </c>
      <c r="AD37" s="15">
        <v>0.11</v>
      </c>
      <c r="AE37" s="15">
        <v>0</v>
      </c>
      <c r="AF37" s="15">
        <v>0.1</v>
      </c>
      <c r="AG37" s="15">
        <v>0.63</v>
      </c>
      <c r="AH37" s="15" t="s">
        <v>16</v>
      </c>
      <c r="AI37" s="14">
        <v>1979</v>
      </c>
      <c r="AJ37" s="7">
        <f>SUM($W37:Z37)</f>
        <v>4.2200000000000006</v>
      </c>
      <c r="AK37" s="7">
        <f>SUM($W37:AA37)</f>
        <v>4.3500000000000005</v>
      </c>
      <c r="AL37" s="7">
        <f>SUM($W37:AB37)</f>
        <v>5.8000000000000007</v>
      </c>
      <c r="AM37" s="7">
        <f>SUM($W37:AC37)</f>
        <v>5.8000000000000007</v>
      </c>
      <c r="AN37" s="7">
        <f>SUM($AC37:AH37)</f>
        <v>0.84000000000000008</v>
      </c>
      <c r="AO37" s="6">
        <f t="shared" si="8"/>
        <v>6.6400000000000006</v>
      </c>
      <c r="AP37" s="3">
        <f t="shared" si="9"/>
        <v>6.6400000000000006</v>
      </c>
    </row>
    <row r="38" spans="1:42">
      <c r="A38" s="14">
        <v>1979</v>
      </c>
      <c r="B38" s="15">
        <v>3.18</v>
      </c>
      <c r="C38" s="15">
        <v>0.13</v>
      </c>
      <c r="D38" s="15">
        <v>1.45</v>
      </c>
      <c r="E38" s="15">
        <v>0</v>
      </c>
      <c r="F38" s="15">
        <v>0.11</v>
      </c>
      <c r="G38" s="15">
        <v>0</v>
      </c>
      <c r="H38" s="15">
        <v>0.1</v>
      </c>
      <c r="I38" s="15">
        <v>0.63</v>
      </c>
      <c r="J38" s="15" t="s">
        <v>16</v>
      </c>
      <c r="K38" s="15" t="s">
        <v>16</v>
      </c>
      <c r="L38" s="15" t="s">
        <v>16</v>
      </c>
      <c r="M38" s="15">
        <v>0.05</v>
      </c>
      <c r="N38" s="15">
        <f t="shared" si="6"/>
        <v>5.6499999999999995</v>
      </c>
      <c r="O38" s="15">
        <f t="shared" si="7"/>
        <v>0.47083333333333327</v>
      </c>
      <c r="P38" s="14">
        <v>1979</v>
      </c>
      <c r="Q38" s="16">
        <v>5.65</v>
      </c>
      <c r="R38" s="5">
        <f t="shared" si="5"/>
        <v>3.4161290322580649</v>
      </c>
      <c r="S38" s="5">
        <f>AVERAGE($N$4:N38)</f>
        <v>3.3442857142857139</v>
      </c>
      <c r="T38" s="6">
        <f t="shared" si="4"/>
        <v>4.4036363636363642</v>
      </c>
      <c r="V38" s="14">
        <v>1980</v>
      </c>
      <c r="W38" s="15" t="s">
        <v>16</v>
      </c>
      <c r="X38" s="15" t="s">
        <v>16</v>
      </c>
      <c r="Y38" s="15">
        <v>0.05</v>
      </c>
      <c r="Z38" s="15">
        <v>1.86</v>
      </c>
      <c r="AA38" s="15">
        <v>2.4500000000000002</v>
      </c>
      <c r="AB38" s="15">
        <v>1.37</v>
      </c>
      <c r="AC38" s="15">
        <v>0.56000000000000005</v>
      </c>
      <c r="AD38" s="15">
        <v>0.02</v>
      </c>
      <c r="AE38" s="15" t="s">
        <v>16</v>
      </c>
      <c r="AF38" s="15">
        <v>0.02</v>
      </c>
      <c r="AG38" s="15">
        <v>0</v>
      </c>
      <c r="AH38" s="15" t="s">
        <v>16</v>
      </c>
      <c r="AI38" s="14">
        <v>1980</v>
      </c>
      <c r="AJ38" s="7">
        <f>SUM($W38:Z38)</f>
        <v>1.9100000000000001</v>
      </c>
      <c r="AK38" s="7">
        <f>SUM($W38:AA38)</f>
        <v>4.3600000000000003</v>
      </c>
      <c r="AL38" s="7">
        <f>SUM($W38:AB38)</f>
        <v>5.73</v>
      </c>
      <c r="AM38" s="7">
        <f>SUM($W38:AC38)</f>
        <v>6.2900000000000009</v>
      </c>
      <c r="AN38" s="7">
        <f>SUM($AC38:AH38)</f>
        <v>0.60000000000000009</v>
      </c>
      <c r="AO38" s="6">
        <f t="shared" si="8"/>
        <v>6.33</v>
      </c>
      <c r="AP38" s="3">
        <f t="shared" si="9"/>
        <v>6.33</v>
      </c>
    </row>
    <row r="39" spans="1:42" s="18" customFormat="1">
      <c r="A39" s="14">
        <v>1980</v>
      </c>
      <c r="B39" s="15">
        <v>1.86</v>
      </c>
      <c r="C39" s="15">
        <v>2.4500000000000002</v>
      </c>
      <c r="D39" s="15">
        <v>1.37</v>
      </c>
      <c r="E39" s="15">
        <v>0.56000000000000005</v>
      </c>
      <c r="F39" s="15">
        <v>0.02</v>
      </c>
      <c r="G39" s="15" t="s">
        <v>16</v>
      </c>
      <c r="H39" s="15">
        <v>0.02</v>
      </c>
      <c r="I39" s="15">
        <v>0</v>
      </c>
      <c r="J39" s="15" t="s">
        <v>16</v>
      </c>
      <c r="K39" s="15" t="s">
        <v>16</v>
      </c>
      <c r="L39" s="15">
        <v>0</v>
      </c>
      <c r="M39" s="15">
        <v>0.03</v>
      </c>
      <c r="N39" s="15">
        <f t="shared" si="6"/>
        <v>6.31</v>
      </c>
      <c r="O39" s="15">
        <f t="shared" si="7"/>
        <v>0.52583333333333326</v>
      </c>
      <c r="P39" s="14">
        <v>1980</v>
      </c>
      <c r="Q39" s="16">
        <v>6.31</v>
      </c>
      <c r="R39" s="5">
        <f t="shared" si="5"/>
        <v>3.5777419354838709</v>
      </c>
      <c r="S39" s="5">
        <f>AVERAGE($N$4:N39)</f>
        <v>3.4266666666666663</v>
      </c>
      <c r="T39" s="6">
        <f t="shared" si="4"/>
        <v>4.4727272727272727</v>
      </c>
      <c r="U39" s="6"/>
      <c r="V39" s="14">
        <v>1981</v>
      </c>
      <c r="W39" s="15" t="s">
        <v>16</v>
      </c>
      <c r="X39" s="15">
        <v>0</v>
      </c>
      <c r="Y39" s="15">
        <v>0.03</v>
      </c>
      <c r="Z39" s="15">
        <v>0.46</v>
      </c>
      <c r="AA39" s="15">
        <v>0.33</v>
      </c>
      <c r="AB39" s="15">
        <v>1.77</v>
      </c>
      <c r="AC39" s="15" t="s">
        <v>16</v>
      </c>
      <c r="AD39" s="15">
        <v>0.33</v>
      </c>
      <c r="AE39" s="15">
        <v>0</v>
      </c>
      <c r="AF39" s="15">
        <v>0</v>
      </c>
      <c r="AG39" s="15" t="s">
        <v>16</v>
      </c>
      <c r="AH39" s="15">
        <v>0.48</v>
      </c>
      <c r="AI39" s="14">
        <v>1981</v>
      </c>
      <c r="AJ39" s="7">
        <f>SUM($W39:Z39)</f>
        <v>0.49</v>
      </c>
      <c r="AK39" s="7">
        <f>SUM($W39:AA39)</f>
        <v>0.82000000000000006</v>
      </c>
      <c r="AL39" s="7">
        <f>SUM($W39:AB39)</f>
        <v>2.59</v>
      </c>
      <c r="AM39" s="7">
        <f>SUM($W39:AC39)</f>
        <v>2.59</v>
      </c>
      <c r="AN39" s="7">
        <f>SUM($AC39:AH39)</f>
        <v>0.81</v>
      </c>
      <c r="AO39" s="6">
        <f t="shared" si="8"/>
        <v>3.4</v>
      </c>
      <c r="AP39" s="3">
        <f t="shared" si="9"/>
        <v>3.4</v>
      </c>
    </row>
    <row r="40" spans="1:42">
      <c r="A40" s="14">
        <v>1981</v>
      </c>
      <c r="B40" s="15">
        <v>0.46</v>
      </c>
      <c r="C40" s="15">
        <v>0.33</v>
      </c>
      <c r="D40" s="15">
        <v>1.77</v>
      </c>
      <c r="E40" s="15" t="s">
        <v>16</v>
      </c>
      <c r="F40" s="15">
        <v>0.33</v>
      </c>
      <c r="G40" s="15">
        <v>0</v>
      </c>
      <c r="H40" s="15">
        <v>0</v>
      </c>
      <c r="I40" s="15" t="s">
        <v>16</v>
      </c>
      <c r="J40" s="15">
        <v>0.48</v>
      </c>
      <c r="K40" s="15">
        <v>0.42</v>
      </c>
      <c r="L40" s="15">
        <v>0.7</v>
      </c>
      <c r="M40" s="15">
        <v>0</v>
      </c>
      <c r="N40" s="15">
        <f t="shared" si="6"/>
        <v>4.49</v>
      </c>
      <c r="O40" s="15">
        <f t="shared" si="7"/>
        <v>0.3741666666666667</v>
      </c>
      <c r="P40" s="14">
        <v>1981</v>
      </c>
      <c r="Q40" s="16">
        <v>4.49</v>
      </c>
      <c r="R40" s="5">
        <f t="shared" si="5"/>
        <v>3.681290322580645</v>
      </c>
      <c r="S40" s="5">
        <f>AVERAGE($N$4:N40)</f>
        <v>3.4554054054054051</v>
      </c>
      <c r="T40" s="6">
        <f t="shared" si="4"/>
        <v>4.540909090909091</v>
      </c>
      <c r="V40" s="14">
        <v>1982</v>
      </c>
      <c r="W40" s="15">
        <v>0.42</v>
      </c>
      <c r="X40" s="15">
        <v>0.7</v>
      </c>
      <c r="Y40" s="15">
        <v>0</v>
      </c>
      <c r="Z40" s="15">
        <v>0.23</v>
      </c>
      <c r="AA40" s="15">
        <v>0.56999999999999995</v>
      </c>
      <c r="AB40" s="15">
        <v>1.19</v>
      </c>
      <c r="AC40" s="15">
        <v>0.25</v>
      </c>
      <c r="AD40" s="15">
        <v>0.03</v>
      </c>
      <c r="AE40" s="15">
        <v>0.03</v>
      </c>
      <c r="AF40" s="15" t="s">
        <v>16</v>
      </c>
      <c r="AG40" s="15">
        <v>0.55000000000000004</v>
      </c>
      <c r="AH40" s="15">
        <v>0.56000000000000005</v>
      </c>
      <c r="AI40" s="14">
        <v>1982</v>
      </c>
      <c r="AJ40" s="7">
        <f>SUM($W40:Z40)</f>
        <v>1.3499999999999999</v>
      </c>
      <c r="AK40" s="7">
        <f>SUM($W40:AA40)</f>
        <v>1.92</v>
      </c>
      <c r="AL40" s="7">
        <f>SUM($W40:AB40)</f>
        <v>3.11</v>
      </c>
      <c r="AM40" s="7">
        <f>SUM($W40:AC40)</f>
        <v>3.36</v>
      </c>
      <c r="AN40" s="7">
        <f>SUM($AC40:AH40)</f>
        <v>1.4200000000000002</v>
      </c>
      <c r="AO40" s="6">
        <f t="shared" si="8"/>
        <v>4.53</v>
      </c>
      <c r="AP40" s="3">
        <f t="shared" si="9"/>
        <v>4.5299999999999994</v>
      </c>
    </row>
    <row r="41" spans="1:42">
      <c r="A41" s="14">
        <v>1982</v>
      </c>
      <c r="B41" s="15">
        <v>0.23</v>
      </c>
      <c r="C41" s="15">
        <v>0.56999999999999995</v>
      </c>
      <c r="D41" s="15">
        <v>1.19</v>
      </c>
      <c r="E41" s="15">
        <v>0.25</v>
      </c>
      <c r="F41" s="15">
        <v>0.03</v>
      </c>
      <c r="G41" s="15">
        <v>0.03</v>
      </c>
      <c r="H41" s="15" t="s">
        <v>16</v>
      </c>
      <c r="I41" s="15">
        <v>0.55000000000000004</v>
      </c>
      <c r="J41" s="15">
        <v>0.56000000000000005</v>
      </c>
      <c r="K41" s="15">
        <v>0.02</v>
      </c>
      <c r="L41" s="15">
        <v>1.03</v>
      </c>
      <c r="M41" s="15">
        <v>0.27</v>
      </c>
      <c r="N41" s="15">
        <f t="shared" si="6"/>
        <v>4.7300000000000004</v>
      </c>
      <c r="O41" s="15">
        <f t="shared" si="7"/>
        <v>0.39416666666666672</v>
      </c>
      <c r="P41" s="14">
        <v>1982</v>
      </c>
      <c r="Q41" s="16">
        <v>4.7300000000000004</v>
      </c>
      <c r="R41" s="5">
        <f t="shared" si="5"/>
        <v>3.8054838709677421</v>
      </c>
      <c r="S41" s="5">
        <f>AVERAGE($N$4:N41)</f>
        <v>3.4889473684210524</v>
      </c>
      <c r="T41" s="6">
        <f t="shared" si="4"/>
        <v>4.8372727272727278</v>
      </c>
      <c r="V41" s="14">
        <v>1983</v>
      </c>
      <c r="W41" s="15">
        <v>0.02</v>
      </c>
      <c r="X41" s="15">
        <v>1.03</v>
      </c>
      <c r="Y41" s="15">
        <v>0.27</v>
      </c>
      <c r="Z41" s="15">
        <v>1.49</v>
      </c>
      <c r="AA41" s="15">
        <v>1.25</v>
      </c>
      <c r="AB41" s="15">
        <v>3.64</v>
      </c>
      <c r="AC41" s="15">
        <v>0.31</v>
      </c>
      <c r="AD41" s="15" t="s">
        <v>16</v>
      </c>
      <c r="AE41" s="15">
        <v>0</v>
      </c>
      <c r="AF41" s="15">
        <v>0</v>
      </c>
      <c r="AG41" s="15">
        <v>2.35</v>
      </c>
      <c r="AH41" s="15">
        <v>0.1</v>
      </c>
      <c r="AI41" s="14">
        <v>1983</v>
      </c>
      <c r="AJ41" s="7">
        <f>SUM($W41:Z41)</f>
        <v>2.81</v>
      </c>
      <c r="AK41" s="7">
        <f>SUM($W41:AA41)</f>
        <v>4.0600000000000005</v>
      </c>
      <c r="AL41" s="7">
        <f>SUM($W41:AB41)</f>
        <v>7.7000000000000011</v>
      </c>
      <c r="AM41" s="7">
        <f>SUM($W41:AC41)</f>
        <v>8.0100000000000016</v>
      </c>
      <c r="AN41" s="7">
        <f>SUM($AC41:AH41)</f>
        <v>2.7600000000000002</v>
      </c>
      <c r="AO41" s="6">
        <f t="shared" si="8"/>
        <v>10.46</v>
      </c>
      <c r="AP41" s="3">
        <f t="shared" si="9"/>
        <v>10.46</v>
      </c>
    </row>
    <row r="42" spans="1:42">
      <c r="A42" s="14">
        <v>1983</v>
      </c>
      <c r="B42" s="15">
        <v>1.49</v>
      </c>
      <c r="C42" s="15">
        <v>1.25</v>
      </c>
      <c r="D42" s="15">
        <v>3.64</v>
      </c>
      <c r="E42" s="15">
        <v>0.31</v>
      </c>
      <c r="F42" s="15" t="s">
        <v>16</v>
      </c>
      <c r="G42" s="15">
        <v>0</v>
      </c>
      <c r="H42" s="15">
        <v>0</v>
      </c>
      <c r="I42" s="15">
        <v>2.35</v>
      </c>
      <c r="J42" s="15">
        <v>0.1</v>
      </c>
      <c r="K42" s="15">
        <v>0.25</v>
      </c>
      <c r="L42" s="15">
        <v>0.03</v>
      </c>
      <c r="M42" s="15">
        <v>1.1399999999999999</v>
      </c>
      <c r="N42" s="15">
        <f t="shared" si="6"/>
        <v>10.56</v>
      </c>
      <c r="O42" s="15">
        <f t="shared" si="7"/>
        <v>0.88</v>
      </c>
      <c r="P42" s="14">
        <v>1983</v>
      </c>
      <c r="Q42" s="16">
        <v>10.56</v>
      </c>
      <c r="R42" s="5">
        <f t="shared" si="5"/>
        <v>3.9561290322580649</v>
      </c>
      <c r="S42" s="5">
        <f>AVERAGE($N$4:N42)</f>
        <v>3.6702564102564099</v>
      </c>
      <c r="T42" s="6">
        <f t="shared" si="4"/>
        <v>5.6845454545454546</v>
      </c>
      <c r="V42" s="14">
        <v>1984</v>
      </c>
      <c r="W42" s="15">
        <v>0.25</v>
      </c>
      <c r="X42" s="15">
        <v>0.03</v>
      </c>
      <c r="Y42" s="15">
        <v>1.1399999999999999</v>
      </c>
      <c r="Z42" s="15">
        <v>0</v>
      </c>
      <c r="AA42" s="15">
        <v>0</v>
      </c>
      <c r="AB42" s="15">
        <v>0.01</v>
      </c>
      <c r="AC42" s="15">
        <v>0</v>
      </c>
      <c r="AD42" s="15" t="s">
        <v>16</v>
      </c>
      <c r="AE42" s="15" t="s">
        <v>16</v>
      </c>
      <c r="AF42" s="15">
        <v>0.89</v>
      </c>
      <c r="AG42" s="15">
        <v>1.65</v>
      </c>
      <c r="AH42" s="15">
        <v>0.04</v>
      </c>
      <c r="AI42" s="14">
        <v>1984</v>
      </c>
      <c r="AJ42" s="7">
        <f>SUM($W42:Z42)</f>
        <v>1.42</v>
      </c>
      <c r="AK42" s="7">
        <f>SUM($W42:AA42)</f>
        <v>1.42</v>
      </c>
      <c r="AL42" s="7">
        <f>SUM($W42:AB42)</f>
        <v>1.43</v>
      </c>
      <c r="AM42" s="7">
        <f>SUM($W42:AC42)</f>
        <v>1.43</v>
      </c>
      <c r="AN42" s="7">
        <f>SUM($AC42:AH42)</f>
        <v>2.58</v>
      </c>
      <c r="AO42" s="6">
        <f t="shared" si="8"/>
        <v>4.01</v>
      </c>
      <c r="AP42" s="3">
        <f t="shared" si="9"/>
        <v>4.01</v>
      </c>
    </row>
    <row r="43" spans="1:42" s="18" customFormat="1">
      <c r="A43" s="14">
        <v>1984</v>
      </c>
      <c r="B43" s="15">
        <v>0</v>
      </c>
      <c r="C43" s="15">
        <v>0</v>
      </c>
      <c r="D43" s="15">
        <v>0.01</v>
      </c>
      <c r="E43" s="15">
        <v>0</v>
      </c>
      <c r="F43" s="15" t="s">
        <v>16</v>
      </c>
      <c r="G43" s="15" t="s">
        <v>16</v>
      </c>
      <c r="H43" s="15">
        <v>0.89</v>
      </c>
      <c r="I43" s="15">
        <v>1.65</v>
      </c>
      <c r="J43" s="15">
        <v>0.04</v>
      </c>
      <c r="K43" s="15">
        <v>0.01</v>
      </c>
      <c r="L43" s="15">
        <v>1.1200000000000001</v>
      </c>
      <c r="M43" s="15">
        <v>2.23</v>
      </c>
      <c r="N43" s="15">
        <f t="shared" si="6"/>
        <v>5.9499999999999993</v>
      </c>
      <c r="O43" s="15">
        <f t="shared" si="7"/>
        <v>0.49583333333333329</v>
      </c>
      <c r="P43" s="14">
        <v>1984</v>
      </c>
      <c r="Q43" s="16">
        <v>5.95</v>
      </c>
      <c r="R43" s="5">
        <f t="shared" si="5"/>
        <v>4.1435483870967751</v>
      </c>
      <c r="S43" s="5">
        <f>AVERAGE($N$4:N43)</f>
        <v>3.7272499999999993</v>
      </c>
      <c r="T43" s="6">
        <f t="shared" si="4"/>
        <v>5.9909090909090912</v>
      </c>
      <c r="U43" s="6"/>
      <c r="V43" s="14">
        <v>1985</v>
      </c>
      <c r="W43" s="15">
        <v>0.01</v>
      </c>
      <c r="X43" s="15">
        <v>1.1200000000000001</v>
      </c>
      <c r="Y43" s="15">
        <v>2.23</v>
      </c>
      <c r="Z43" s="15">
        <v>0.14000000000000001</v>
      </c>
      <c r="AA43" s="15">
        <v>0.02</v>
      </c>
      <c r="AB43" s="15" t="s">
        <v>16</v>
      </c>
      <c r="AC43" s="15">
        <v>0</v>
      </c>
      <c r="AD43" s="15" t="s">
        <v>16</v>
      </c>
      <c r="AE43" s="15">
        <v>0.02</v>
      </c>
      <c r="AF43" s="15" t="s">
        <v>16</v>
      </c>
      <c r="AG43" s="15">
        <v>0</v>
      </c>
      <c r="AH43" s="15">
        <v>0.19</v>
      </c>
      <c r="AI43" s="14">
        <v>1985</v>
      </c>
      <c r="AJ43" s="7">
        <f>SUM($W43:Z43)</f>
        <v>3.5000000000000004</v>
      </c>
      <c r="AK43" s="7">
        <f>SUM($W43:AA43)</f>
        <v>3.5200000000000005</v>
      </c>
      <c r="AL43" s="7">
        <f>SUM($W43:AB43)</f>
        <v>3.5200000000000005</v>
      </c>
      <c r="AM43" s="7">
        <f>SUM($W43:AC43)</f>
        <v>3.5200000000000005</v>
      </c>
      <c r="AN43" s="7">
        <f>SUM($AC43:AH43)</f>
        <v>0.21</v>
      </c>
      <c r="AO43" s="6">
        <f t="shared" si="8"/>
        <v>3.7300000000000004</v>
      </c>
      <c r="AP43" s="3">
        <f t="shared" si="9"/>
        <v>3.7300000000000004</v>
      </c>
    </row>
    <row r="44" spans="1:42">
      <c r="A44" s="14">
        <v>1985</v>
      </c>
      <c r="B44" s="15">
        <v>0.14000000000000001</v>
      </c>
      <c r="C44" s="15">
        <v>0.02</v>
      </c>
      <c r="D44" s="15" t="s">
        <v>16</v>
      </c>
      <c r="E44" s="15">
        <v>0</v>
      </c>
      <c r="F44" s="15" t="s">
        <v>16</v>
      </c>
      <c r="G44" s="15">
        <v>0.02</v>
      </c>
      <c r="H44" s="15" t="s">
        <v>16</v>
      </c>
      <c r="I44" s="15">
        <v>0</v>
      </c>
      <c r="J44" s="15">
        <v>0.19</v>
      </c>
      <c r="K44" s="15" t="s">
        <v>16</v>
      </c>
      <c r="L44" s="15">
        <v>0.51</v>
      </c>
      <c r="M44" s="15">
        <v>0.41</v>
      </c>
      <c r="N44" s="15">
        <f t="shared" si="6"/>
        <v>1.29</v>
      </c>
      <c r="O44" s="15">
        <f t="shared" si="7"/>
        <v>0.1075</v>
      </c>
      <c r="P44" s="14">
        <v>1985</v>
      </c>
      <c r="Q44" s="16">
        <v>1.29</v>
      </c>
      <c r="R44" s="5">
        <f t="shared" si="5"/>
        <v>4.0538709677419362</v>
      </c>
      <c r="S44" s="5">
        <f>AVERAGE($N$4:N44)</f>
        <v>3.6678048780487797</v>
      </c>
      <c r="T44" s="6">
        <f t="shared" si="4"/>
        <v>5.4281818181818196</v>
      </c>
      <c r="V44" s="14">
        <v>1986</v>
      </c>
      <c r="W44" s="15" t="s">
        <v>16</v>
      </c>
      <c r="X44" s="15">
        <v>0.51</v>
      </c>
      <c r="Y44" s="15">
        <v>0.41</v>
      </c>
      <c r="Z44" s="15">
        <v>1.25</v>
      </c>
      <c r="AA44" s="15">
        <v>0.53</v>
      </c>
      <c r="AB44" s="15">
        <v>0.14000000000000001</v>
      </c>
      <c r="AC44" s="15">
        <v>0.03</v>
      </c>
      <c r="AD44" s="15" t="s">
        <v>16</v>
      </c>
      <c r="AE44" s="15">
        <v>0</v>
      </c>
      <c r="AF44" s="15">
        <v>0.03</v>
      </c>
      <c r="AG44" s="15">
        <v>0.18</v>
      </c>
      <c r="AH44" s="15" t="s">
        <v>16</v>
      </c>
      <c r="AI44" s="14">
        <v>1986</v>
      </c>
      <c r="AJ44" s="7">
        <f>SUM($W44:Z44)</f>
        <v>2.17</v>
      </c>
      <c r="AK44" s="7">
        <f>SUM($W44:AA44)</f>
        <v>2.7</v>
      </c>
      <c r="AL44" s="7">
        <f>SUM($W44:AB44)</f>
        <v>2.8400000000000003</v>
      </c>
      <c r="AM44" s="7">
        <f>SUM($W44:AC44)</f>
        <v>2.87</v>
      </c>
      <c r="AN44" s="7">
        <f>SUM($AC44:AH44)</f>
        <v>0.24</v>
      </c>
      <c r="AO44" s="6">
        <f t="shared" si="8"/>
        <v>3.08</v>
      </c>
      <c r="AP44" s="3">
        <f t="shared" si="9"/>
        <v>3.08</v>
      </c>
    </row>
    <row r="45" spans="1:42">
      <c r="A45" s="14">
        <v>1986</v>
      </c>
      <c r="B45" s="15">
        <v>1.25</v>
      </c>
      <c r="C45" s="15">
        <v>0.53</v>
      </c>
      <c r="D45" s="15">
        <v>0.14000000000000001</v>
      </c>
      <c r="E45" s="15">
        <v>0.03</v>
      </c>
      <c r="F45" s="15" t="s">
        <v>16</v>
      </c>
      <c r="G45" s="15">
        <v>0</v>
      </c>
      <c r="H45" s="15">
        <v>0.03</v>
      </c>
      <c r="I45" s="15">
        <v>0.18</v>
      </c>
      <c r="J45" s="15" t="s">
        <v>16</v>
      </c>
      <c r="K45" s="15">
        <v>0.03</v>
      </c>
      <c r="L45" s="15">
        <v>0.5</v>
      </c>
      <c r="M45" s="15">
        <v>0.99</v>
      </c>
      <c r="N45" s="15">
        <f t="shared" si="6"/>
        <v>3.6799999999999997</v>
      </c>
      <c r="O45" s="15">
        <f t="shared" si="7"/>
        <v>0.30666666666666664</v>
      </c>
      <c r="P45" s="14">
        <v>1986</v>
      </c>
      <c r="Q45" s="16">
        <v>3.68</v>
      </c>
      <c r="R45" s="5">
        <f t="shared" si="5"/>
        <v>4.1545161290322588</v>
      </c>
      <c r="S45" s="5">
        <f>AVERAGE($N$4:N45)</f>
        <v>3.6680952380952374</v>
      </c>
      <c r="T45" s="6">
        <f t="shared" si="4"/>
        <v>5.6136363636363633</v>
      </c>
      <c r="V45" s="14">
        <v>1987</v>
      </c>
      <c r="W45" s="15">
        <v>0.03</v>
      </c>
      <c r="X45" s="15">
        <v>0.5</v>
      </c>
      <c r="Y45" s="15">
        <v>0.99</v>
      </c>
      <c r="Z45" s="15">
        <v>0.53</v>
      </c>
      <c r="AA45" s="15">
        <v>0.05</v>
      </c>
      <c r="AB45" s="15">
        <v>0.53</v>
      </c>
      <c r="AC45" s="15">
        <v>0.06</v>
      </c>
      <c r="AD45" s="15">
        <v>0.12</v>
      </c>
      <c r="AE45" s="15">
        <v>0.21</v>
      </c>
      <c r="AF45" s="15">
        <v>0</v>
      </c>
      <c r="AG45" s="15">
        <v>0.11</v>
      </c>
      <c r="AH45" s="15">
        <v>0.14000000000000001</v>
      </c>
      <c r="AI45" s="14">
        <v>1987</v>
      </c>
      <c r="AJ45" s="7">
        <f>SUM($W45:Z45)</f>
        <v>2.0499999999999998</v>
      </c>
      <c r="AK45" s="7">
        <f>SUM($W45:AA45)</f>
        <v>2.0999999999999996</v>
      </c>
      <c r="AL45" s="7">
        <f>SUM($W45:AB45)</f>
        <v>2.63</v>
      </c>
      <c r="AM45" s="7">
        <f>SUM($W45:AC45)</f>
        <v>2.69</v>
      </c>
      <c r="AN45" s="7">
        <f>SUM($AC45:AH45)</f>
        <v>0.64</v>
      </c>
      <c r="AO45" s="6">
        <f t="shared" si="8"/>
        <v>3.27</v>
      </c>
      <c r="AP45" s="3">
        <f t="shared" si="9"/>
        <v>3.27</v>
      </c>
    </row>
    <row r="46" spans="1:42">
      <c r="A46" s="14">
        <v>1987</v>
      </c>
      <c r="B46" s="15">
        <v>0.53</v>
      </c>
      <c r="C46" s="15">
        <v>0.05</v>
      </c>
      <c r="D46" s="15">
        <v>0.53</v>
      </c>
      <c r="E46" s="15">
        <v>0.06</v>
      </c>
      <c r="F46" s="15">
        <v>0.12</v>
      </c>
      <c r="G46" s="15">
        <v>0.21</v>
      </c>
      <c r="H46" s="15">
        <v>0</v>
      </c>
      <c r="I46" s="15">
        <v>0.11</v>
      </c>
      <c r="J46" s="15">
        <v>0.14000000000000001</v>
      </c>
      <c r="K46" s="15">
        <v>1</v>
      </c>
      <c r="L46" s="15">
        <v>0.47</v>
      </c>
      <c r="M46" s="15">
        <v>1.21</v>
      </c>
      <c r="N46" s="15">
        <f t="shared" si="6"/>
        <v>4.43</v>
      </c>
      <c r="O46" s="15">
        <f t="shared" si="7"/>
        <v>0.36916666666666664</v>
      </c>
      <c r="P46" s="14">
        <v>1987</v>
      </c>
      <c r="Q46" s="16">
        <v>4.43</v>
      </c>
      <c r="R46" s="5">
        <f t="shared" si="5"/>
        <v>4.2416129032258079</v>
      </c>
      <c r="S46" s="5">
        <f>AVERAGE($N$4:N46)</f>
        <v>3.6858139534883718</v>
      </c>
      <c r="T46" s="6">
        <f t="shared" si="4"/>
        <v>5.6763636363636367</v>
      </c>
      <c r="V46" s="14">
        <v>1988</v>
      </c>
      <c r="W46" s="15">
        <v>1</v>
      </c>
      <c r="X46" s="15">
        <v>0.47</v>
      </c>
      <c r="Y46" s="15">
        <v>1.21</v>
      </c>
      <c r="Z46" s="15">
        <v>1.03</v>
      </c>
      <c r="AA46" s="15">
        <v>0.04</v>
      </c>
      <c r="AB46" s="15">
        <v>0.02</v>
      </c>
      <c r="AC46" s="15">
        <v>0.6</v>
      </c>
      <c r="AD46" s="15" t="s">
        <v>16</v>
      </c>
      <c r="AE46" s="15">
        <v>0.23</v>
      </c>
      <c r="AF46" s="15">
        <v>0.03</v>
      </c>
      <c r="AG46" s="15">
        <v>1.73</v>
      </c>
      <c r="AH46" s="15" t="s">
        <v>16</v>
      </c>
      <c r="AI46" s="14">
        <v>1988</v>
      </c>
      <c r="AJ46" s="7">
        <f>SUM($W46:Z46)</f>
        <v>3.71</v>
      </c>
      <c r="AK46" s="7">
        <f>SUM($W46:AA46)</f>
        <v>3.75</v>
      </c>
      <c r="AL46" s="7">
        <f>SUM($W46:AB46)</f>
        <v>3.77</v>
      </c>
      <c r="AM46" s="7">
        <f>SUM($W46:AC46)</f>
        <v>4.37</v>
      </c>
      <c r="AN46" s="7">
        <f>SUM($AC46:AH46)</f>
        <v>2.59</v>
      </c>
      <c r="AO46" s="6">
        <f t="shared" si="8"/>
        <v>6.3599999999999994</v>
      </c>
      <c r="AP46" s="3">
        <f t="shared" si="9"/>
        <v>6.3600000000000012</v>
      </c>
    </row>
    <row r="47" spans="1:42">
      <c r="A47" s="14">
        <v>1988</v>
      </c>
      <c r="B47" s="15">
        <v>1.03</v>
      </c>
      <c r="C47" s="15">
        <v>0.04</v>
      </c>
      <c r="D47" s="15">
        <v>0.02</v>
      </c>
      <c r="E47" s="15">
        <v>0.6</v>
      </c>
      <c r="F47" s="15" t="s">
        <v>16</v>
      </c>
      <c r="G47" s="15">
        <v>0.23</v>
      </c>
      <c r="H47" s="15">
        <v>0.03</v>
      </c>
      <c r="I47" s="15">
        <v>1.73</v>
      </c>
      <c r="J47" s="15" t="s">
        <v>16</v>
      </c>
      <c r="K47" s="15" t="s">
        <v>16</v>
      </c>
      <c r="L47" s="15">
        <v>0.06</v>
      </c>
      <c r="M47" s="15">
        <v>0.02</v>
      </c>
      <c r="N47" s="15">
        <f t="shared" si="6"/>
        <v>3.76</v>
      </c>
      <c r="O47" s="15">
        <f t="shared" si="7"/>
        <v>0.3133333333333333</v>
      </c>
      <c r="P47" s="14">
        <v>1988</v>
      </c>
      <c r="Q47" s="16">
        <v>3.76</v>
      </c>
      <c r="R47" s="5">
        <f t="shared" si="5"/>
        <v>4.2619354838709675</v>
      </c>
      <c r="S47" s="5">
        <f>AVERAGE($N$3:N48)</f>
        <v>3.6251111111111105</v>
      </c>
      <c r="T47" s="6">
        <f t="shared" si="4"/>
        <v>5.5936363636363629</v>
      </c>
      <c r="V47" s="14">
        <v>1989</v>
      </c>
      <c r="W47" s="15" t="s">
        <v>16</v>
      </c>
      <c r="X47" s="15">
        <v>0.06</v>
      </c>
      <c r="Y47" s="15">
        <v>0.02</v>
      </c>
      <c r="Z47" s="15">
        <v>0.08</v>
      </c>
      <c r="AA47" s="15">
        <v>0.56999999999999995</v>
      </c>
      <c r="AB47" s="15">
        <v>0.06</v>
      </c>
      <c r="AC47" s="15">
        <v>0</v>
      </c>
      <c r="AD47" s="15">
        <v>0.12</v>
      </c>
      <c r="AE47" s="15">
        <v>0</v>
      </c>
      <c r="AF47" s="15" t="s">
        <v>16</v>
      </c>
      <c r="AG47" s="15">
        <v>0.01</v>
      </c>
      <c r="AH47" s="15">
        <v>0.02</v>
      </c>
      <c r="AI47" s="14">
        <v>1989</v>
      </c>
      <c r="AJ47" s="7">
        <f>SUM($W47:Z47)</f>
        <v>0.16</v>
      </c>
      <c r="AK47" s="7">
        <f>SUM($W47:AA47)</f>
        <v>0.73</v>
      </c>
      <c r="AL47" s="7">
        <f>SUM($W47:AB47)</f>
        <v>0.79</v>
      </c>
      <c r="AM47" s="7">
        <f>SUM($W47:AC47)</f>
        <v>0.79</v>
      </c>
      <c r="AN47" s="7">
        <f>SUM($AC47:AH47)</f>
        <v>0.15</v>
      </c>
      <c r="AO47" s="6">
        <f t="shared" si="8"/>
        <v>0.94000000000000006</v>
      </c>
      <c r="AP47" s="3">
        <f t="shared" si="9"/>
        <v>0.94000000000000006</v>
      </c>
    </row>
    <row r="48" spans="1:42">
      <c r="A48" s="14">
        <v>1989</v>
      </c>
      <c r="B48" s="15">
        <v>0.08</v>
      </c>
      <c r="C48" s="15">
        <v>0.56999999999999995</v>
      </c>
      <c r="D48" s="15">
        <v>0.06</v>
      </c>
      <c r="E48" s="15">
        <v>0</v>
      </c>
      <c r="F48" s="15">
        <v>0.12</v>
      </c>
      <c r="G48" s="15">
        <v>0</v>
      </c>
      <c r="H48" s="15" t="s">
        <v>16</v>
      </c>
      <c r="I48" s="15">
        <v>0.01</v>
      </c>
      <c r="J48" s="15">
        <v>0.02</v>
      </c>
      <c r="K48" s="15">
        <v>0.02</v>
      </c>
      <c r="L48" s="15">
        <v>0</v>
      </c>
      <c r="M48" s="15">
        <v>0</v>
      </c>
      <c r="N48" s="31">
        <f t="shared" si="6"/>
        <v>0.88</v>
      </c>
      <c r="O48" s="15">
        <f t="shared" si="7"/>
        <v>7.3333333333333334E-2</v>
      </c>
      <c r="P48" s="14">
        <v>1989</v>
      </c>
      <c r="Q48" s="16">
        <v>0.88</v>
      </c>
      <c r="R48" s="5">
        <f t="shared" si="5"/>
        <v>4.169354838709677</v>
      </c>
      <c r="S48" s="5">
        <f>AVERAGE($N$2:N50)</f>
        <v>3.6146808510638291</v>
      </c>
      <c r="T48" s="6">
        <f t="shared" si="4"/>
        <v>4.7027272727272731</v>
      </c>
      <c r="V48" s="14">
        <v>1990</v>
      </c>
      <c r="W48" s="15">
        <v>0.02</v>
      </c>
      <c r="X48" s="15">
        <v>0</v>
      </c>
      <c r="Y48" s="15">
        <v>0</v>
      </c>
      <c r="Z48" s="15">
        <v>0.45</v>
      </c>
      <c r="AA48" s="15">
        <v>0</v>
      </c>
      <c r="AB48" s="15">
        <v>0</v>
      </c>
      <c r="AC48" s="15">
        <v>0.1</v>
      </c>
      <c r="AD48" s="15">
        <v>0</v>
      </c>
      <c r="AE48" s="15" t="s">
        <v>16</v>
      </c>
      <c r="AF48" s="15">
        <v>0.15</v>
      </c>
      <c r="AG48" s="15">
        <v>0.1</v>
      </c>
      <c r="AH48" s="15">
        <v>0.05</v>
      </c>
      <c r="AI48" s="14">
        <v>1990</v>
      </c>
      <c r="AJ48" s="7">
        <f>SUM($W48:Z48)</f>
        <v>0.47000000000000003</v>
      </c>
      <c r="AK48" s="7">
        <f>SUM($W48:AA48)</f>
        <v>0.47000000000000003</v>
      </c>
      <c r="AL48" s="7">
        <f>SUM($W48:AB48)</f>
        <v>0.47000000000000003</v>
      </c>
      <c r="AM48" s="7">
        <f>SUM($W48:AC48)</f>
        <v>0.57000000000000006</v>
      </c>
      <c r="AN48" s="7">
        <f>SUM($AC48:AH48)</f>
        <v>0.39999999999999997</v>
      </c>
      <c r="AO48" s="6">
        <f t="shared" si="8"/>
        <v>0.87</v>
      </c>
      <c r="AP48" s="3">
        <f t="shared" si="9"/>
        <v>0.87000000000000011</v>
      </c>
    </row>
    <row r="49" spans="1:42">
      <c r="A49" s="14">
        <v>1990</v>
      </c>
      <c r="B49" s="15">
        <v>0.45</v>
      </c>
      <c r="C49" s="15">
        <v>0</v>
      </c>
      <c r="D49" s="15">
        <v>0</v>
      </c>
      <c r="E49" s="15">
        <v>0.1</v>
      </c>
      <c r="F49" s="15">
        <v>0</v>
      </c>
      <c r="G49" s="15" t="s">
        <v>16</v>
      </c>
      <c r="H49" s="15">
        <v>0.15</v>
      </c>
      <c r="I49" s="15">
        <v>0.1</v>
      </c>
      <c r="J49" s="15">
        <v>0.05</v>
      </c>
      <c r="K49" s="15">
        <v>0.1</v>
      </c>
      <c r="L49" s="15">
        <v>0.08</v>
      </c>
      <c r="M49" s="15" t="s">
        <v>16</v>
      </c>
      <c r="N49" s="15">
        <f t="shared" si="6"/>
        <v>1.03</v>
      </c>
      <c r="O49" s="15">
        <f t="shared" si="7"/>
        <v>8.5833333333333331E-2</v>
      </c>
      <c r="P49" s="14">
        <v>1990</v>
      </c>
      <c r="Q49" s="16">
        <v>1.03</v>
      </c>
      <c r="R49" s="5">
        <f t="shared" si="5"/>
        <v>4.1064516129032267</v>
      </c>
      <c r="S49" s="5">
        <f>AVERAGE($N$4:N49)</f>
        <v>3.5686956521739122</v>
      </c>
      <c r="T49" s="6">
        <f t="shared" si="4"/>
        <v>4.2827272727272732</v>
      </c>
      <c r="V49" s="14">
        <v>1991</v>
      </c>
      <c r="W49" s="15">
        <v>0.1</v>
      </c>
      <c r="X49" s="15">
        <v>0.08</v>
      </c>
      <c r="Y49" s="15" t="s">
        <v>16</v>
      </c>
      <c r="Z49" s="15">
        <v>0.3</v>
      </c>
      <c r="AA49" s="15">
        <v>1.87</v>
      </c>
      <c r="AB49" s="15">
        <v>2.52</v>
      </c>
      <c r="AC49" s="15" t="s">
        <v>16</v>
      </c>
      <c r="AD49" s="15" t="s">
        <v>16</v>
      </c>
      <c r="AE49" s="15">
        <v>0</v>
      </c>
      <c r="AF49" s="15">
        <v>7.0000000000000007E-2</v>
      </c>
      <c r="AG49" s="15" t="s">
        <v>16</v>
      </c>
      <c r="AH49" s="15">
        <v>0.16</v>
      </c>
      <c r="AI49" s="14">
        <v>1991</v>
      </c>
      <c r="AJ49" s="7">
        <f>SUM($W49:Z49)</f>
        <v>0.48</v>
      </c>
      <c r="AK49" s="7">
        <f>SUM($W49:AA49)</f>
        <v>2.35</v>
      </c>
      <c r="AL49" s="7">
        <f>SUM($W49:AB49)</f>
        <v>4.87</v>
      </c>
      <c r="AM49" s="7">
        <f>SUM($W49:AC49)</f>
        <v>4.87</v>
      </c>
      <c r="AN49" s="7">
        <f>SUM($AC49:AH49)</f>
        <v>0.23</v>
      </c>
      <c r="AO49" s="6">
        <f t="shared" si="8"/>
        <v>5.1000000000000005</v>
      </c>
      <c r="AP49" s="3">
        <f t="shared" si="9"/>
        <v>5.1000000000000005</v>
      </c>
    </row>
    <row r="50" spans="1:42">
      <c r="A50" s="14">
        <v>1991</v>
      </c>
      <c r="B50" s="15">
        <v>0.3</v>
      </c>
      <c r="C50" s="15">
        <v>1.87</v>
      </c>
      <c r="D50" s="15">
        <v>2.52</v>
      </c>
      <c r="E50" s="15" t="s">
        <v>16</v>
      </c>
      <c r="F50" s="15" t="s">
        <v>16</v>
      </c>
      <c r="G50" s="15">
        <v>0</v>
      </c>
      <c r="H50" s="15">
        <v>7.0000000000000007E-2</v>
      </c>
      <c r="I50" s="15" t="s">
        <v>16</v>
      </c>
      <c r="J50" s="15">
        <v>0.16</v>
      </c>
      <c r="K50" s="15" t="s">
        <v>16</v>
      </c>
      <c r="L50" s="15">
        <v>0.04</v>
      </c>
      <c r="M50" s="15">
        <v>0.77</v>
      </c>
      <c r="N50" s="15">
        <f t="shared" si="6"/>
        <v>5.73</v>
      </c>
      <c r="O50" s="15">
        <f t="shared" si="7"/>
        <v>0.47750000000000004</v>
      </c>
      <c r="P50" s="14">
        <v>1991</v>
      </c>
      <c r="Q50" s="16">
        <v>5.73</v>
      </c>
      <c r="R50" s="5">
        <f t="shared" si="5"/>
        <v>4.1929032258064529</v>
      </c>
      <c r="S50" s="5">
        <f>AVERAGE($N$4:N50)</f>
        <v>3.6146808510638291</v>
      </c>
      <c r="T50" s="6">
        <f t="shared" si="4"/>
        <v>4.2300000000000004</v>
      </c>
      <c r="V50" s="14">
        <v>1992</v>
      </c>
      <c r="W50" s="15" t="s">
        <v>16</v>
      </c>
      <c r="X50" s="15">
        <v>0.04</v>
      </c>
      <c r="Y50" s="15">
        <v>0.77</v>
      </c>
      <c r="Z50" s="15">
        <v>1.73</v>
      </c>
      <c r="AA50" s="15">
        <v>3.91</v>
      </c>
      <c r="AB50" s="15">
        <v>2.0499999999999998</v>
      </c>
      <c r="AC50" s="15">
        <v>0.2</v>
      </c>
      <c r="AD50" s="15">
        <v>0.17</v>
      </c>
      <c r="AE50" s="15">
        <v>0</v>
      </c>
      <c r="AF50" s="15">
        <v>0.02</v>
      </c>
      <c r="AG50" s="15">
        <v>0.02</v>
      </c>
      <c r="AH50" s="15">
        <v>0</v>
      </c>
      <c r="AI50" s="14">
        <v>1992</v>
      </c>
      <c r="AJ50" s="7">
        <f>SUM($W50:Z50)</f>
        <v>2.54</v>
      </c>
      <c r="AK50" s="7">
        <f>SUM($W50:AA50)</f>
        <v>6.45</v>
      </c>
      <c r="AL50" s="7">
        <f>SUM($W50:AB50)</f>
        <v>8.5</v>
      </c>
      <c r="AM50" s="7">
        <f>SUM($W50:AC50)</f>
        <v>8.6999999999999993</v>
      </c>
      <c r="AN50" s="7">
        <f>SUM($AC50:AH50)</f>
        <v>0.41000000000000003</v>
      </c>
      <c r="AO50" s="6">
        <f t="shared" si="8"/>
        <v>8.91</v>
      </c>
      <c r="AP50" s="3">
        <f t="shared" si="9"/>
        <v>8.9099999999999984</v>
      </c>
    </row>
    <row r="51" spans="1:42">
      <c r="A51" s="14">
        <v>1992</v>
      </c>
      <c r="B51" s="15">
        <v>1.73</v>
      </c>
      <c r="C51" s="15">
        <v>3.91</v>
      </c>
      <c r="D51" s="15">
        <v>2.0499999999999998</v>
      </c>
      <c r="E51" s="15">
        <v>0.2</v>
      </c>
      <c r="F51" s="15">
        <v>0.17</v>
      </c>
      <c r="G51" s="15">
        <v>0</v>
      </c>
      <c r="H51" s="15">
        <v>0.02</v>
      </c>
      <c r="I51" s="15">
        <v>0.02</v>
      </c>
      <c r="J51" s="15">
        <v>0</v>
      </c>
      <c r="K51" s="15" t="s">
        <v>16</v>
      </c>
      <c r="L51" s="15">
        <v>0</v>
      </c>
      <c r="M51" s="15">
        <v>1.8</v>
      </c>
      <c r="N51" s="15">
        <f t="shared" si="6"/>
        <v>9.9</v>
      </c>
      <c r="O51" s="15">
        <f t="shared" si="7"/>
        <v>0.82500000000000007</v>
      </c>
      <c r="P51" s="14">
        <v>1992</v>
      </c>
      <c r="Q51" s="16">
        <v>9.9</v>
      </c>
      <c r="R51" s="5">
        <f t="shared" si="5"/>
        <v>4.4329032258064531</v>
      </c>
      <c r="S51" s="5">
        <f>AVERAGE($N$4:N51)</f>
        <v>3.7456249999999991</v>
      </c>
      <c r="T51" s="6">
        <f t="shared" si="4"/>
        <v>4.7218181818181826</v>
      </c>
      <c r="V51" s="14">
        <v>1993</v>
      </c>
      <c r="W51" s="15" t="s">
        <v>16</v>
      </c>
      <c r="X51" s="15">
        <v>0</v>
      </c>
      <c r="Y51" s="15">
        <v>1.8</v>
      </c>
      <c r="Z51" s="15">
        <v>1.8</v>
      </c>
      <c r="AA51" s="15">
        <v>2.95</v>
      </c>
      <c r="AB51" s="15">
        <v>0.35</v>
      </c>
      <c r="AC51" s="15">
        <v>0</v>
      </c>
      <c r="AD51" s="15">
        <v>0.32</v>
      </c>
      <c r="AE51" s="15">
        <v>0</v>
      </c>
      <c r="AF51" s="15">
        <v>0</v>
      </c>
      <c r="AG51" s="15">
        <v>0.11</v>
      </c>
      <c r="AH51" s="15">
        <v>0</v>
      </c>
      <c r="AI51" s="14">
        <v>1993</v>
      </c>
      <c r="AJ51" s="7">
        <f>SUM($W51:Z51)</f>
        <v>3.6</v>
      </c>
      <c r="AK51" s="7">
        <f>SUM($W51:AA51)</f>
        <v>6.5500000000000007</v>
      </c>
      <c r="AL51" s="7">
        <f>SUM($W51:AB51)</f>
        <v>6.9</v>
      </c>
      <c r="AM51" s="7">
        <f>SUM($W51:AC51)</f>
        <v>6.9</v>
      </c>
      <c r="AN51" s="7">
        <f>SUM($AC51:AH51)</f>
        <v>0.43</v>
      </c>
      <c r="AO51" s="6">
        <f t="shared" si="8"/>
        <v>7.33</v>
      </c>
      <c r="AP51" s="3">
        <f t="shared" si="9"/>
        <v>7.330000000000001</v>
      </c>
    </row>
    <row r="52" spans="1:42">
      <c r="A52" s="14">
        <v>1993</v>
      </c>
      <c r="B52" s="15">
        <v>1.8</v>
      </c>
      <c r="C52" s="15">
        <v>2.95</v>
      </c>
      <c r="D52" s="15">
        <v>0.35</v>
      </c>
      <c r="E52" s="15">
        <v>0</v>
      </c>
      <c r="F52" s="15">
        <v>0.32</v>
      </c>
      <c r="G52" s="15">
        <v>0</v>
      </c>
      <c r="H52" s="15">
        <v>0</v>
      </c>
      <c r="I52" s="15">
        <v>0.11</v>
      </c>
      <c r="J52" s="15">
        <v>0</v>
      </c>
      <c r="K52" s="15">
        <v>0.62</v>
      </c>
      <c r="L52" s="15">
        <v>0.1</v>
      </c>
      <c r="M52" s="15">
        <v>0.08</v>
      </c>
      <c r="N52" s="15">
        <f t="shared" si="6"/>
        <v>6.33</v>
      </c>
      <c r="O52" s="15">
        <f t="shared" si="7"/>
        <v>0.52749999999999997</v>
      </c>
      <c r="P52" s="14">
        <v>1993</v>
      </c>
      <c r="Q52" s="16">
        <v>6.33</v>
      </c>
      <c r="R52" s="5">
        <f t="shared" si="5"/>
        <v>4.562580645161292</v>
      </c>
      <c r="S52" s="5">
        <f>AVERAGE($N$4:N52)</f>
        <v>3.7983673469387749</v>
      </c>
      <c r="T52" s="6">
        <f t="shared" si="4"/>
        <v>4.8672727272727272</v>
      </c>
      <c r="V52" s="14">
        <v>1994</v>
      </c>
      <c r="W52" s="15">
        <v>0.62</v>
      </c>
      <c r="X52" s="15">
        <v>0.1</v>
      </c>
      <c r="Y52" s="15">
        <v>0.08</v>
      </c>
      <c r="Z52" s="15">
        <v>0.04</v>
      </c>
      <c r="AA52" s="15">
        <v>0.67</v>
      </c>
      <c r="AB52" s="15">
        <v>7.0000000000000007E-2</v>
      </c>
      <c r="AC52" s="15">
        <v>0.02</v>
      </c>
      <c r="AD52" s="15">
        <v>0</v>
      </c>
      <c r="AE52" s="15">
        <v>0</v>
      </c>
      <c r="AF52" s="15">
        <v>0</v>
      </c>
      <c r="AG52" s="15">
        <v>0</v>
      </c>
      <c r="AH52" s="15">
        <v>0.04</v>
      </c>
      <c r="AI52" s="14">
        <v>1994</v>
      </c>
      <c r="AJ52" s="7">
        <f>SUM($W52:Z52)</f>
        <v>0.84</v>
      </c>
      <c r="AK52" s="7">
        <f>SUM($W52:AA52)</f>
        <v>1.51</v>
      </c>
      <c r="AL52" s="7">
        <f>SUM($W52:AB52)</f>
        <v>1.58</v>
      </c>
      <c r="AM52" s="7">
        <f>SUM($W52:AC52)</f>
        <v>1.6</v>
      </c>
      <c r="AN52" s="7">
        <f>SUM($AC52:AH52)</f>
        <v>0.06</v>
      </c>
      <c r="AO52" s="6">
        <f t="shared" si="8"/>
        <v>1.6400000000000001</v>
      </c>
      <c r="AP52" s="3">
        <f t="shared" si="9"/>
        <v>1.6400000000000001</v>
      </c>
    </row>
    <row r="53" spans="1:42">
      <c r="A53" s="14">
        <v>1994</v>
      </c>
      <c r="B53" s="15">
        <v>0.04</v>
      </c>
      <c r="C53" s="15">
        <v>0.67</v>
      </c>
      <c r="D53" s="15">
        <v>7.0000000000000007E-2</v>
      </c>
      <c r="E53" s="15">
        <v>0.02</v>
      </c>
      <c r="F53" s="15">
        <v>0</v>
      </c>
      <c r="G53" s="15">
        <v>0</v>
      </c>
      <c r="H53" s="15">
        <v>0</v>
      </c>
      <c r="I53" s="15">
        <v>0</v>
      </c>
      <c r="J53" s="15">
        <v>0.04</v>
      </c>
      <c r="K53" s="15">
        <v>0.03</v>
      </c>
      <c r="L53" s="15">
        <v>0.09</v>
      </c>
      <c r="M53" s="15">
        <v>0.27</v>
      </c>
      <c r="N53" s="15">
        <f t="shared" si="6"/>
        <v>1.23</v>
      </c>
      <c r="O53" s="15">
        <f t="shared" si="7"/>
        <v>0.10249999999999999</v>
      </c>
      <c r="P53" s="14">
        <v>1994</v>
      </c>
      <c r="Q53" s="16">
        <v>1.23</v>
      </c>
      <c r="R53" s="5">
        <f t="shared" si="5"/>
        <v>4.4329032258064531</v>
      </c>
      <c r="S53" s="5">
        <f>AVERAGE($N$4:N53)</f>
        <v>3.7469999999999994</v>
      </c>
      <c r="T53" s="6">
        <f t="shared" si="4"/>
        <v>4.0190909090909086</v>
      </c>
      <c r="V53" s="14">
        <v>1995</v>
      </c>
      <c r="W53" s="15">
        <v>0.03</v>
      </c>
      <c r="X53" s="15">
        <v>0.09</v>
      </c>
      <c r="Y53" s="15">
        <v>0.27</v>
      </c>
      <c r="Z53" s="15">
        <v>4.82</v>
      </c>
      <c r="AA53" s="15">
        <v>0.12</v>
      </c>
      <c r="AB53" s="15">
        <v>1.18</v>
      </c>
      <c r="AC53" s="15" t="s">
        <v>17</v>
      </c>
      <c r="AD53" s="15">
        <v>0.18</v>
      </c>
      <c r="AE53" s="15" t="s">
        <v>16</v>
      </c>
      <c r="AF53" s="15">
        <v>0</v>
      </c>
      <c r="AG53" s="15">
        <v>0.02</v>
      </c>
      <c r="AH53" s="15">
        <v>0.03</v>
      </c>
      <c r="AI53" s="14">
        <v>1995</v>
      </c>
      <c r="AJ53" s="7">
        <f>SUM($W53:Z53)</f>
        <v>5.21</v>
      </c>
      <c r="AK53" s="7">
        <f>SUM($W53:AA53)</f>
        <v>5.33</v>
      </c>
      <c r="AL53" s="7">
        <f>SUM($W53:AB53)</f>
        <v>6.51</v>
      </c>
      <c r="AM53" s="7">
        <f>SUM($W53:AC53)</f>
        <v>6.51</v>
      </c>
      <c r="AN53" s="7">
        <f>SUM($AC53:AH53)</f>
        <v>0.22999999999999998</v>
      </c>
      <c r="AO53" s="6">
        <f t="shared" si="8"/>
        <v>6.74</v>
      </c>
      <c r="AP53" s="3">
        <f t="shared" si="9"/>
        <v>6.7399999999999993</v>
      </c>
    </row>
    <row r="54" spans="1:42">
      <c r="A54" s="14">
        <v>1995</v>
      </c>
      <c r="B54" s="15">
        <v>4.82</v>
      </c>
      <c r="C54" s="15">
        <v>0.12</v>
      </c>
      <c r="D54" s="15">
        <v>1.18</v>
      </c>
      <c r="E54" s="15" t="s">
        <v>17</v>
      </c>
      <c r="F54" s="15">
        <v>0.18</v>
      </c>
      <c r="G54" s="15" t="s">
        <v>16</v>
      </c>
      <c r="H54" s="15">
        <v>0</v>
      </c>
      <c r="I54" s="15">
        <v>0.02</v>
      </c>
      <c r="J54" s="15">
        <v>0.03</v>
      </c>
      <c r="K54" s="15">
        <v>0</v>
      </c>
      <c r="L54" s="15">
        <v>0</v>
      </c>
      <c r="M54" s="15">
        <v>1.1499999999999999</v>
      </c>
      <c r="N54" s="15">
        <f t="shared" si="6"/>
        <v>7.5</v>
      </c>
      <c r="O54" s="15">
        <f t="shared" si="7"/>
        <v>0.625</v>
      </c>
      <c r="P54" s="14">
        <v>1995</v>
      </c>
      <c r="Q54" s="16">
        <v>7.5</v>
      </c>
      <c r="R54" s="5">
        <f t="shared" si="5"/>
        <v>4.6496774193548402</v>
      </c>
      <c r="S54" s="5">
        <f>AVERAGE($N$4:N54)</f>
        <v>3.820588235294117</v>
      </c>
      <c r="T54" s="6">
        <f t="shared" si="4"/>
        <v>4.16</v>
      </c>
      <c r="V54" s="14">
        <v>1996</v>
      </c>
      <c r="W54" s="15">
        <v>0</v>
      </c>
      <c r="X54" s="15">
        <v>0</v>
      </c>
      <c r="Y54" s="15">
        <v>1.1499999999999999</v>
      </c>
      <c r="Z54" s="15">
        <v>0.13</v>
      </c>
      <c r="AA54" s="15">
        <v>0.6</v>
      </c>
      <c r="AB54" s="15">
        <v>0.16</v>
      </c>
      <c r="AC54" s="15">
        <v>0.01</v>
      </c>
      <c r="AD54" s="15">
        <v>0.02</v>
      </c>
      <c r="AE54" s="15" t="s">
        <v>16</v>
      </c>
      <c r="AF54" s="15" t="s">
        <v>16</v>
      </c>
      <c r="AG54" s="15" t="s">
        <v>16</v>
      </c>
      <c r="AH54" s="15">
        <v>0</v>
      </c>
      <c r="AI54" s="14">
        <v>1996</v>
      </c>
      <c r="AJ54" s="7">
        <f>SUM($W54:Z54)</f>
        <v>1.2799999999999998</v>
      </c>
      <c r="AK54" s="7">
        <f>SUM($W54:AA54)</f>
        <v>1.88</v>
      </c>
      <c r="AL54" s="7">
        <f>SUM($W54:AB54)</f>
        <v>2.04</v>
      </c>
      <c r="AM54" s="7">
        <f>SUM($W54:AC54)</f>
        <v>2.0499999999999998</v>
      </c>
      <c r="AN54" s="7">
        <f>SUM($AC54:AH54)</f>
        <v>0.03</v>
      </c>
      <c r="AO54" s="6">
        <f t="shared" si="8"/>
        <v>2.0699999999999998</v>
      </c>
      <c r="AP54" s="3">
        <f t="shared" si="9"/>
        <v>2.0699999999999998</v>
      </c>
    </row>
    <row r="55" spans="1:42">
      <c r="A55" s="14">
        <v>1996</v>
      </c>
      <c r="B55" s="15">
        <v>0.13</v>
      </c>
      <c r="C55" s="15">
        <v>0.6</v>
      </c>
      <c r="D55" s="15">
        <v>0.16</v>
      </c>
      <c r="E55" s="15">
        <v>0.01</v>
      </c>
      <c r="F55" s="15">
        <v>0.02</v>
      </c>
      <c r="G55" s="15" t="s">
        <v>16</v>
      </c>
      <c r="H55" s="15" t="s">
        <v>16</v>
      </c>
      <c r="I55" s="15" t="s">
        <v>16</v>
      </c>
      <c r="J55" s="15">
        <v>0</v>
      </c>
      <c r="K55" s="15">
        <v>0.38</v>
      </c>
      <c r="L55" s="15">
        <v>0.31</v>
      </c>
      <c r="M55" s="15">
        <v>0.67</v>
      </c>
      <c r="N55" s="15">
        <f t="shared" si="6"/>
        <v>2.2800000000000002</v>
      </c>
      <c r="O55" s="15">
        <f t="shared" si="7"/>
        <v>0.19000000000000003</v>
      </c>
      <c r="P55" s="14">
        <v>1996</v>
      </c>
      <c r="Q55" s="16">
        <v>2.2799999999999998</v>
      </c>
      <c r="R55" s="5">
        <f t="shared" si="5"/>
        <v>4.4280645161290337</v>
      </c>
      <c r="S55" s="5">
        <f>AVERAGE($N$4:N55)</f>
        <v>3.7909615384615378</v>
      </c>
      <c r="T55" s="6">
        <f t="shared" si="4"/>
        <v>4.2499999999999991</v>
      </c>
      <c r="V55" s="14">
        <v>1997</v>
      </c>
      <c r="W55" s="15">
        <v>0.38</v>
      </c>
      <c r="X55" s="15">
        <v>0.31</v>
      </c>
      <c r="Y55" s="15">
        <v>0.67</v>
      </c>
      <c r="Z55" s="15">
        <v>0.19</v>
      </c>
      <c r="AA55" s="15" t="s">
        <v>16</v>
      </c>
      <c r="AB55" s="15">
        <v>0</v>
      </c>
      <c r="AC55" s="15" t="s">
        <v>16</v>
      </c>
      <c r="AD55" s="15">
        <v>0.03</v>
      </c>
      <c r="AE55" s="15">
        <v>0.04</v>
      </c>
      <c r="AF55" s="15">
        <v>0.44</v>
      </c>
      <c r="AG55" s="15" t="s">
        <v>16</v>
      </c>
      <c r="AH55" s="15">
        <v>2.68</v>
      </c>
      <c r="AI55" s="14">
        <v>1997</v>
      </c>
      <c r="AJ55" s="7">
        <f>SUM($W55:Z55)</f>
        <v>1.5499999999999998</v>
      </c>
      <c r="AK55" s="7">
        <f>SUM($W55:AA55)</f>
        <v>1.5499999999999998</v>
      </c>
      <c r="AL55" s="7">
        <f>SUM($W55:AB55)</f>
        <v>1.5499999999999998</v>
      </c>
      <c r="AM55" s="7">
        <f>SUM($W55:AC55)</f>
        <v>1.5499999999999998</v>
      </c>
      <c r="AN55" s="7">
        <f>SUM($AC55:AH55)</f>
        <v>3.1900000000000004</v>
      </c>
      <c r="AO55" s="6">
        <f t="shared" si="8"/>
        <v>4.74</v>
      </c>
      <c r="AP55" s="3">
        <f t="shared" si="9"/>
        <v>4.74</v>
      </c>
    </row>
    <row r="56" spans="1:42">
      <c r="A56" s="14">
        <v>1997</v>
      </c>
      <c r="B56" s="15">
        <v>0.19</v>
      </c>
      <c r="C56" s="15" t="s">
        <v>16</v>
      </c>
      <c r="D56" s="15">
        <v>0</v>
      </c>
      <c r="E56" s="15" t="s">
        <v>16</v>
      </c>
      <c r="F56" s="15">
        <v>0.03</v>
      </c>
      <c r="G56" s="15">
        <v>0.04</v>
      </c>
      <c r="H56" s="15">
        <v>0.44</v>
      </c>
      <c r="I56" s="15" t="s">
        <v>16</v>
      </c>
      <c r="J56" s="15">
        <v>2.68</v>
      </c>
      <c r="K56" s="15">
        <v>0</v>
      </c>
      <c r="L56" s="15">
        <v>0.37</v>
      </c>
      <c r="M56" s="15">
        <v>0.5</v>
      </c>
      <c r="N56" s="15">
        <f t="shared" si="6"/>
        <v>4.25</v>
      </c>
      <c r="O56" s="15">
        <f t="shared" si="7"/>
        <v>0.35416666666666669</v>
      </c>
      <c r="P56" s="14">
        <v>1997</v>
      </c>
      <c r="Q56" s="17">
        <v>4.25</v>
      </c>
      <c r="R56" s="5">
        <f t="shared" si="5"/>
        <v>4.522903225806453</v>
      </c>
      <c r="S56" s="5">
        <f>AVERAGE($N$4:N56)</f>
        <v>3.7996226415094334</v>
      </c>
      <c r="T56" s="6">
        <f t="shared" si="4"/>
        <v>4.3018181818181818</v>
      </c>
      <c r="V56" s="14">
        <v>1998</v>
      </c>
      <c r="W56" s="15">
        <v>0</v>
      </c>
      <c r="X56" s="15">
        <v>0.37</v>
      </c>
      <c r="Y56" s="15">
        <v>0.5</v>
      </c>
      <c r="Z56" s="15">
        <v>0.1</v>
      </c>
      <c r="AA56" s="15">
        <v>3.74</v>
      </c>
      <c r="AB56" s="15">
        <v>0.5</v>
      </c>
      <c r="AC56" s="15" t="s">
        <v>16</v>
      </c>
      <c r="AD56" s="15">
        <v>0.97</v>
      </c>
      <c r="AE56" s="15" t="s">
        <v>16</v>
      </c>
      <c r="AF56" s="15">
        <v>0.1</v>
      </c>
      <c r="AG56" s="15">
        <v>0.06</v>
      </c>
      <c r="AH56" s="15">
        <v>0.35</v>
      </c>
      <c r="AI56" s="14">
        <v>1998</v>
      </c>
      <c r="AJ56" s="7">
        <f>SUM($W56:Z56)</f>
        <v>0.97</v>
      </c>
      <c r="AK56" s="7">
        <f>SUM($W56:AA56)</f>
        <v>4.71</v>
      </c>
      <c r="AL56" s="7">
        <f>SUM($W56:AB56)</f>
        <v>5.21</v>
      </c>
      <c r="AM56" s="7">
        <f>SUM($W56:AC56)</f>
        <v>5.21</v>
      </c>
      <c r="AN56" s="7">
        <f>SUM($AC56:AH56)</f>
        <v>1.48</v>
      </c>
      <c r="AO56" s="6">
        <f t="shared" si="8"/>
        <v>6.6899999999999995</v>
      </c>
      <c r="AP56" s="3">
        <f t="shared" si="9"/>
        <v>6.6899999999999986</v>
      </c>
    </row>
    <row r="57" spans="1:42">
      <c r="A57" s="14">
        <v>1998</v>
      </c>
      <c r="B57" s="15">
        <v>0.1</v>
      </c>
      <c r="C57" s="15">
        <v>3.74</v>
      </c>
      <c r="D57" s="15">
        <v>0.5</v>
      </c>
      <c r="E57" s="15" t="s">
        <v>16</v>
      </c>
      <c r="F57" s="15">
        <v>0.97</v>
      </c>
      <c r="G57" s="15" t="s">
        <v>16</v>
      </c>
      <c r="H57" s="15">
        <v>0.1</v>
      </c>
      <c r="I57" s="15">
        <v>0.06</v>
      </c>
      <c r="J57" s="15">
        <v>0.35</v>
      </c>
      <c r="K57" s="15" t="s">
        <v>16</v>
      </c>
      <c r="L57" s="15">
        <v>0.12</v>
      </c>
      <c r="M57" s="15" t="s">
        <v>16</v>
      </c>
      <c r="N57" s="15">
        <f t="shared" si="6"/>
        <v>5.9399999999999986</v>
      </c>
      <c r="O57" s="15">
        <f t="shared" si="7"/>
        <v>0.49499999999999988</v>
      </c>
      <c r="P57" s="14">
        <v>1998</v>
      </c>
      <c r="Q57" s="17">
        <f t="shared" ref="Q57:Q75" si="10">N57</f>
        <v>5.9399999999999986</v>
      </c>
      <c r="R57" s="5">
        <f t="shared" si="5"/>
        <v>4.5764516129032264</v>
      </c>
      <c r="S57" s="5">
        <f>AVERAGE($N$4:N57)</f>
        <v>3.8392592592592587</v>
      </c>
      <c r="T57" s="6">
        <f t="shared" si="4"/>
        <v>4.4390909090909085</v>
      </c>
      <c r="V57" s="14">
        <v>1999</v>
      </c>
      <c r="W57" s="15" t="s">
        <v>16</v>
      </c>
      <c r="X57" s="15">
        <v>0.12</v>
      </c>
      <c r="Y57" s="15" t="s">
        <v>16</v>
      </c>
      <c r="Z57" s="15">
        <v>0.17</v>
      </c>
      <c r="AA57" s="15">
        <v>0.03</v>
      </c>
      <c r="AB57" s="15">
        <v>0.12</v>
      </c>
      <c r="AC57" s="15">
        <v>0.84</v>
      </c>
      <c r="AD57" s="15">
        <v>0.01</v>
      </c>
      <c r="AE57" s="15">
        <v>0</v>
      </c>
      <c r="AF57" s="15">
        <v>7.0000000000000007E-2</v>
      </c>
      <c r="AG57" s="15" t="s">
        <v>16</v>
      </c>
      <c r="AH57" s="15">
        <v>7.0000000000000007E-2</v>
      </c>
      <c r="AI57" s="14">
        <v>1999</v>
      </c>
      <c r="AJ57" s="7">
        <f>SUM($W57:Z57)</f>
        <v>0.29000000000000004</v>
      </c>
      <c r="AK57" s="7">
        <f>SUM($W57:AA57)</f>
        <v>0.32000000000000006</v>
      </c>
      <c r="AL57" s="7">
        <f>SUM($W57:AB57)</f>
        <v>0.44000000000000006</v>
      </c>
      <c r="AM57" s="7">
        <f>SUM($W57:AC57)</f>
        <v>1.28</v>
      </c>
      <c r="AN57" s="7">
        <f>SUM($AC57:AH57)</f>
        <v>0.99</v>
      </c>
      <c r="AO57" s="6">
        <f t="shared" si="8"/>
        <v>1.4300000000000002</v>
      </c>
      <c r="AP57" s="3">
        <f t="shared" si="9"/>
        <v>1.4300000000000002</v>
      </c>
    </row>
    <row r="58" spans="1:42">
      <c r="A58" s="14">
        <v>1999</v>
      </c>
      <c r="B58" s="15">
        <v>0.17</v>
      </c>
      <c r="C58" s="15">
        <v>0.03</v>
      </c>
      <c r="D58" s="15">
        <v>0.12</v>
      </c>
      <c r="E58" s="15">
        <v>0.84</v>
      </c>
      <c r="F58" s="15">
        <v>0.01</v>
      </c>
      <c r="G58" s="15">
        <v>0</v>
      </c>
      <c r="H58" s="15">
        <v>7.0000000000000007E-2</v>
      </c>
      <c r="I58" s="15" t="s">
        <v>16</v>
      </c>
      <c r="J58" s="15">
        <v>7.0000000000000007E-2</v>
      </c>
      <c r="K58" s="15">
        <v>0</v>
      </c>
      <c r="L58" s="15">
        <v>0</v>
      </c>
      <c r="M58" s="15">
        <v>0</v>
      </c>
      <c r="N58" s="15">
        <f t="shared" si="6"/>
        <v>1.31</v>
      </c>
      <c r="O58" s="15">
        <f t="shared" si="7"/>
        <v>0.10916666666666668</v>
      </c>
      <c r="P58" s="14">
        <v>1999</v>
      </c>
      <c r="Q58" s="17">
        <f t="shared" si="10"/>
        <v>1.31</v>
      </c>
      <c r="R58" s="5">
        <f>AVERAGEA($N$28:$N$58)</f>
        <v>4.5167741935483887</v>
      </c>
      <c r="S58" s="5">
        <f>AVERAGE($N$4:N58)</f>
        <v>3.7932727272727265</v>
      </c>
      <c r="T58" s="6">
        <f t="shared" si="4"/>
        <v>4.2163636363636359</v>
      </c>
      <c r="V58" s="14">
        <v>2000</v>
      </c>
      <c r="W58" s="15">
        <v>0</v>
      </c>
      <c r="X58" s="15">
        <v>0</v>
      </c>
      <c r="Y58" s="15">
        <v>0</v>
      </c>
      <c r="Z58" s="7">
        <v>0.1</v>
      </c>
      <c r="AA58" s="7">
        <v>0.57999999999999996</v>
      </c>
      <c r="AB58" s="7">
        <v>0.8</v>
      </c>
      <c r="AC58" s="7">
        <v>0.04</v>
      </c>
      <c r="AD58" s="7" t="s">
        <v>16</v>
      </c>
      <c r="AE58" s="7">
        <v>0</v>
      </c>
      <c r="AF58" s="7">
        <v>0</v>
      </c>
      <c r="AG58" s="7">
        <v>0.19</v>
      </c>
      <c r="AH58" s="7">
        <v>0</v>
      </c>
      <c r="AI58" s="23">
        <v>2000</v>
      </c>
      <c r="AJ58" s="7">
        <f>SUM($W58:Z58)</f>
        <v>0.1</v>
      </c>
      <c r="AK58" s="7">
        <f>SUM($W58:AA58)</f>
        <v>0.67999999999999994</v>
      </c>
      <c r="AL58" s="7">
        <f>SUM($W58:AB58)</f>
        <v>1.48</v>
      </c>
      <c r="AM58" s="7">
        <f>SUM($W58:AC58)</f>
        <v>1.52</v>
      </c>
      <c r="AN58" s="7">
        <f>SUM($AC58:AH58)</f>
        <v>0.23</v>
      </c>
      <c r="AO58" s="6">
        <f t="shared" si="8"/>
        <v>1.71</v>
      </c>
      <c r="AP58" s="3">
        <f t="shared" si="9"/>
        <v>1.71</v>
      </c>
    </row>
    <row r="59" spans="1:42">
      <c r="A59" s="23">
        <v>2000</v>
      </c>
      <c r="B59" s="7">
        <v>0.1</v>
      </c>
      <c r="C59" s="7">
        <v>0.57999999999999996</v>
      </c>
      <c r="D59" s="7">
        <v>0.8</v>
      </c>
      <c r="E59" s="7">
        <v>0.04</v>
      </c>
      <c r="F59" s="7" t="s">
        <v>16</v>
      </c>
      <c r="G59" s="7">
        <v>0</v>
      </c>
      <c r="H59" s="7">
        <v>0</v>
      </c>
      <c r="I59" s="7">
        <v>0.19</v>
      </c>
      <c r="J59" s="7">
        <v>0</v>
      </c>
      <c r="K59" s="7" t="s">
        <v>16</v>
      </c>
      <c r="L59" s="7">
        <v>0</v>
      </c>
      <c r="M59" s="7">
        <v>0</v>
      </c>
      <c r="N59" s="15">
        <f t="shared" si="6"/>
        <v>1.71</v>
      </c>
      <c r="O59" s="15">
        <f t="shared" si="7"/>
        <v>0.14249999999999999</v>
      </c>
      <c r="P59" s="23">
        <v>2000</v>
      </c>
      <c r="Q59" s="17">
        <f t="shared" si="10"/>
        <v>1.71</v>
      </c>
      <c r="R59" s="5">
        <f>AVERAGEA($N$29:$N$59)</f>
        <v>4.3929032258064531</v>
      </c>
      <c r="S59" s="5">
        <f>AVERAGE($N$4:N59)</f>
        <v>3.7560714285714281</v>
      </c>
      <c r="T59" s="6">
        <f t="shared" si="4"/>
        <v>4.291818181818182</v>
      </c>
      <c r="V59" s="23">
        <v>2001</v>
      </c>
      <c r="W59" s="7" t="s">
        <v>16</v>
      </c>
      <c r="X59" s="7">
        <v>0</v>
      </c>
      <c r="Y59" s="7">
        <v>0</v>
      </c>
      <c r="Z59" s="7">
        <v>1.29</v>
      </c>
      <c r="AA59" s="7">
        <v>2.36</v>
      </c>
      <c r="AB59" s="7">
        <v>0.17</v>
      </c>
      <c r="AC59" s="7">
        <v>0.03</v>
      </c>
      <c r="AD59" s="7">
        <v>0.04</v>
      </c>
      <c r="AE59" s="7">
        <v>0</v>
      </c>
      <c r="AF59" s="7">
        <v>0.09</v>
      </c>
      <c r="AG59" s="7">
        <v>0</v>
      </c>
      <c r="AH59" s="7">
        <v>0.05</v>
      </c>
      <c r="AI59" s="23">
        <v>2001</v>
      </c>
      <c r="AJ59" s="7">
        <f>SUM($W59:AD59)</f>
        <v>3.8899999999999997</v>
      </c>
      <c r="AK59" s="7">
        <f>SUM($W59:AA59)</f>
        <v>3.65</v>
      </c>
      <c r="AL59" s="7">
        <f>SUM($W59:AB59)</f>
        <v>3.82</v>
      </c>
      <c r="AM59" s="7">
        <f>SUM($W59:AC59)</f>
        <v>3.8499999999999996</v>
      </c>
      <c r="AN59" s="7">
        <f>SUM($AC59:AH59)</f>
        <v>0.21000000000000002</v>
      </c>
      <c r="AO59" s="6">
        <f t="shared" si="8"/>
        <v>4.03</v>
      </c>
      <c r="AP59" s="3">
        <f t="shared" si="9"/>
        <v>4.0299999999999994</v>
      </c>
    </row>
    <row r="60" spans="1:42">
      <c r="A60" s="23">
        <v>2001</v>
      </c>
      <c r="B60" s="7">
        <v>1.29</v>
      </c>
      <c r="C60" s="7">
        <v>2.36</v>
      </c>
      <c r="D60" s="7">
        <v>0.17</v>
      </c>
      <c r="E60" s="7">
        <v>0.03</v>
      </c>
      <c r="F60" s="7">
        <v>0.04</v>
      </c>
      <c r="G60" s="7">
        <v>0</v>
      </c>
      <c r="H60" s="7">
        <v>0.09</v>
      </c>
      <c r="I60" s="7">
        <v>0</v>
      </c>
      <c r="J60" s="7">
        <v>0.05</v>
      </c>
      <c r="K60" s="7">
        <v>0.15</v>
      </c>
      <c r="L60" s="7">
        <v>0.3</v>
      </c>
      <c r="M60" s="7">
        <v>0.13</v>
      </c>
      <c r="N60" s="15">
        <f t="shared" si="6"/>
        <v>4.6099999999999994</v>
      </c>
      <c r="O60" s="15">
        <f t="shared" si="7"/>
        <v>0.3841666666666666</v>
      </c>
      <c r="P60" s="23">
        <v>2001</v>
      </c>
      <c r="Q60" s="17">
        <f t="shared" si="10"/>
        <v>4.6099999999999994</v>
      </c>
      <c r="R60" s="5">
        <f>AVERAGEA($N$30:$N$60)</f>
        <v>4.4209677419354865</v>
      </c>
      <c r="S60" s="5">
        <f>AVERAGE($N$2:N62)</f>
        <v>3.7306779661016947</v>
      </c>
      <c r="T60" s="6">
        <f t="shared" ref="T60:T71" si="11">AVERAGE(Q50:Q60)</f>
        <v>4.6172727272727272</v>
      </c>
      <c r="V60" s="23">
        <v>2002</v>
      </c>
      <c r="W60" s="7">
        <v>0.15</v>
      </c>
      <c r="X60" s="7">
        <v>0.3</v>
      </c>
      <c r="Y60" s="7">
        <v>0.13</v>
      </c>
      <c r="Z60" s="4" t="s">
        <v>16</v>
      </c>
      <c r="AA60" s="4" t="s">
        <v>16</v>
      </c>
      <c r="AB60" s="4" t="s">
        <v>16</v>
      </c>
      <c r="AC60" s="4" t="s">
        <v>16</v>
      </c>
      <c r="AD60" s="4" t="s">
        <v>16</v>
      </c>
      <c r="AE60" s="4">
        <v>0</v>
      </c>
      <c r="AF60" s="4" t="s">
        <v>16</v>
      </c>
      <c r="AG60" s="4">
        <v>0</v>
      </c>
      <c r="AH60" s="4">
        <v>0.05</v>
      </c>
      <c r="AI60" s="23">
        <v>2002</v>
      </c>
      <c r="AJ60" s="7">
        <f>SUM($W60:AD60)</f>
        <v>0.57999999999999996</v>
      </c>
      <c r="AK60" s="7">
        <f>SUM($W60:AA60)</f>
        <v>0.57999999999999996</v>
      </c>
      <c r="AL60" s="7">
        <f>SUM($W60:AB60)</f>
        <v>0.57999999999999996</v>
      </c>
      <c r="AM60" s="7">
        <f>SUM($W60:AC60)</f>
        <v>0.57999999999999996</v>
      </c>
      <c r="AN60" s="7">
        <f>SUM($AC60:AH60)</f>
        <v>0.05</v>
      </c>
      <c r="AO60" s="6">
        <f t="shared" si="8"/>
        <v>0.63</v>
      </c>
      <c r="AP60" s="3">
        <f t="shared" si="9"/>
        <v>0.63</v>
      </c>
    </row>
    <row r="61" spans="1:42">
      <c r="A61" s="23">
        <v>2002</v>
      </c>
      <c r="B61" s="4" t="s">
        <v>16</v>
      </c>
      <c r="C61" s="4" t="s">
        <v>16</v>
      </c>
      <c r="D61" s="4" t="s">
        <v>16</v>
      </c>
      <c r="E61" s="4" t="s">
        <v>16</v>
      </c>
      <c r="F61" s="4" t="s">
        <v>16</v>
      </c>
      <c r="G61" s="4">
        <v>0</v>
      </c>
      <c r="H61" s="4" t="s">
        <v>16</v>
      </c>
      <c r="I61" s="4">
        <v>0</v>
      </c>
      <c r="J61" s="4">
        <v>0.05</v>
      </c>
      <c r="K61" s="4">
        <v>0.05</v>
      </c>
      <c r="L61" s="4">
        <v>0.51</v>
      </c>
      <c r="M61" s="4">
        <v>0.84</v>
      </c>
      <c r="N61" s="15">
        <f t="shared" si="6"/>
        <v>1.45</v>
      </c>
      <c r="O61" s="15">
        <f t="shared" si="7"/>
        <v>0.12083333333333333</v>
      </c>
      <c r="P61" s="23">
        <v>2002</v>
      </c>
      <c r="Q61" s="17">
        <f t="shared" si="10"/>
        <v>1.45</v>
      </c>
      <c r="R61" s="5">
        <f>AVERAGEA($N$31:$N$61)</f>
        <v>4.4203225806451618</v>
      </c>
      <c r="S61" s="5">
        <f>AVERAGE($N$4:N61)</f>
        <v>3.7310344827586204</v>
      </c>
      <c r="T61" s="6">
        <f t="shared" si="11"/>
        <v>4.2281818181818185</v>
      </c>
      <c r="V61" s="23">
        <v>2003</v>
      </c>
      <c r="W61" s="4">
        <v>0.05</v>
      </c>
      <c r="X61" s="4">
        <v>0.51</v>
      </c>
      <c r="Y61" s="4">
        <v>0.84</v>
      </c>
      <c r="Z61" s="4">
        <v>0.02</v>
      </c>
      <c r="AA61" s="4">
        <v>1.74</v>
      </c>
      <c r="AB61" s="4">
        <v>0.11</v>
      </c>
      <c r="AC61" s="4">
        <v>0.1</v>
      </c>
      <c r="AD61" s="4">
        <v>7.0000000000000007E-2</v>
      </c>
      <c r="AE61" s="4" t="s">
        <v>16</v>
      </c>
      <c r="AF61" s="4">
        <v>0.57999999999999996</v>
      </c>
      <c r="AG61" s="4">
        <v>0.04</v>
      </c>
      <c r="AH61" s="4">
        <v>0.02</v>
      </c>
      <c r="AI61" s="23">
        <v>2003</v>
      </c>
      <c r="AJ61" s="7">
        <f>SUM($W61:AD61)</f>
        <v>3.44</v>
      </c>
      <c r="AK61" s="7">
        <f>SUM($W61:AA61)</f>
        <v>3.16</v>
      </c>
      <c r="AL61" s="7">
        <f>SUM($W61:AB61)</f>
        <v>3.27</v>
      </c>
      <c r="AM61" s="7">
        <f>SUM($W61:AC61)</f>
        <v>3.37</v>
      </c>
      <c r="AN61" s="7">
        <f>SUM($AC61:AH61)</f>
        <v>0.81</v>
      </c>
      <c r="AO61" s="6">
        <f t="shared" si="8"/>
        <v>4.08</v>
      </c>
      <c r="AP61" s="3">
        <f t="shared" si="9"/>
        <v>4.0799999999999992</v>
      </c>
    </row>
    <row r="62" spans="1:42">
      <c r="A62" s="23">
        <v>2003</v>
      </c>
      <c r="B62" s="4">
        <v>0.02</v>
      </c>
      <c r="C62" s="4">
        <v>1.74</v>
      </c>
      <c r="D62" s="4">
        <v>0.11</v>
      </c>
      <c r="E62" s="4">
        <v>0.1</v>
      </c>
      <c r="F62" s="4">
        <v>7.0000000000000007E-2</v>
      </c>
      <c r="G62" s="4" t="s">
        <v>16</v>
      </c>
      <c r="H62" s="4">
        <v>0.57999999999999996</v>
      </c>
      <c r="I62" s="4">
        <v>0.04</v>
      </c>
      <c r="J62" s="4">
        <v>0.02</v>
      </c>
      <c r="K62" s="4">
        <v>0.06</v>
      </c>
      <c r="L62" s="4">
        <v>0.47</v>
      </c>
      <c r="M62" s="4">
        <v>0.5</v>
      </c>
      <c r="N62" s="15">
        <f t="shared" si="6"/>
        <v>3.71</v>
      </c>
      <c r="O62" s="15">
        <f t="shared" si="7"/>
        <v>0.30916666666666665</v>
      </c>
      <c r="P62" s="23">
        <v>2003</v>
      </c>
      <c r="Q62" s="17">
        <f t="shared" si="10"/>
        <v>3.71</v>
      </c>
      <c r="R62" s="5">
        <f>AVERAGEA($N$32:$N$62)</f>
        <v>4.5000000000000009</v>
      </c>
      <c r="S62" s="5">
        <f>AVERAGE($N$4:N62)</f>
        <v>3.7306779661016947</v>
      </c>
      <c r="T62" s="6">
        <f t="shared" si="11"/>
        <v>3.6654545454545455</v>
      </c>
      <c r="V62" s="23">
        <v>2004</v>
      </c>
      <c r="W62" s="4">
        <v>0.06</v>
      </c>
      <c r="X62" s="4">
        <v>0.47</v>
      </c>
      <c r="Y62" s="4">
        <v>0.5</v>
      </c>
      <c r="Z62" s="4">
        <v>0.03</v>
      </c>
      <c r="AA62" s="4">
        <v>1.9</v>
      </c>
      <c r="AB62" s="4">
        <v>0.08</v>
      </c>
      <c r="AC62" s="4">
        <v>0.2</v>
      </c>
      <c r="AD62" s="4">
        <v>0</v>
      </c>
      <c r="AE62" s="4">
        <v>0</v>
      </c>
      <c r="AF62" s="4">
        <v>0</v>
      </c>
      <c r="AG62" s="4">
        <v>0.25</v>
      </c>
      <c r="AH62" s="4" t="s">
        <v>16</v>
      </c>
      <c r="AI62" s="23">
        <v>2004</v>
      </c>
      <c r="AJ62" s="7">
        <f>SUM($W62:AD62)</f>
        <v>3.24</v>
      </c>
      <c r="AK62" s="7">
        <f>SUM($W62:AA62)</f>
        <v>2.96</v>
      </c>
      <c r="AL62" s="7">
        <f>SUM($W62:AB62)</f>
        <v>3.04</v>
      </c>
      <c r="AM62" s="7">
        <f>SUM($W62:AC62)</f>
        <v>3.24</v>
      </c>
      <c r="AN62" s="7">
        <f>SUM($AC62:AH62)</f>
        <v>0.45</v>
      </c>
      <c r="AO62" s="6">
        <f t="shared" si="8"/>
        <v>3.49</v>
      </c>
      <c r="AP62" s="3">
        <f t="shared" si="9"/>
        <v>3.49</v>
      </c>
    </row>
    <row r="63" spans="1:42" s="18" customFormat="1">
      <c r="A63" s="23">
        <v>2004</v>
      </c>
      <c r="B63" s="4">
        <v>0.03</v>
      </c>
      <c r="C63" s="4">
        <v>1.9</v>
      </c>
      <c r="D63" s="4">
        <v>0.08</v>
      </c>
      <c r="E63" s="4">
        <v>0.2</v>
      </c>
      <c r="F63" s="4">
        <v>0</v>
      </c>
      <c r="G63" s="4">
        <v>0</v>
      </c>
      <c r="H63" s="4">
        <v>0</v>
      </c>
      <c r="I63" s="4">
        <v>0.25</v>
      </c>
      <c r="J63" s="4" t="s">
        <v>16</v>
      </c>
      <c r="K63" s="4">
        <v>1.1100000000000001</v>
      </c>
      <c r="L63" s="4" t="s">
        <v>16</v>
      </c>
      <c r="M63" s="4">
        <v>2.52</v>
      </c>
      <c r="N63" s="15">
        <f t="shared" si="6"/>
        <v>6.09</v>
      </c>
      <c r="O63" s="15">
        <f t="shared" si="7"/>
        <v>0.50749999999999995</v>
      </c>
      <c r="P63" s="23">
        <v>2004</v>
      </c>
      <c r="Q63" s="17">
        <f t="shared" si="10"/>
        <v>6.09</v>
      </c>
      <c r="R63" s="5">
        <f>AVERAGEA($N$33:$N$63)</f>
        <v>4.6132258064516138</v>
      </c>
      <c r="S63" s="5">
        <f>AVERAGE($N$4:N63)</f>
        <v>3.77</v>
      </c>
      <c r="T63" s="6">
        <f t="shared" si="11"/>
        <v>3.6436363636363636</v>
      </c>
      <c r="U63" s="6"/>
      <c r="V63" s="23">
        <v>2005</v>
      </c>
      <c r="W63" s="4">
        <v>1.1100000000000001</v>
      </c>
      <c r="X63" s="4" t="s">
        <v>16</v>
      </c>
      <c r="Y63" s="4">
        <v>2.52</v>
      </c>
      <c r="Z63" s="4">
        <v>2.29</v>
      </c>
      <c r="AA63" s="4">
        <v>2.11</v>
      </c>
      <c r="AB63" s="4">
        <v>0.53</v>
      </c>
      <c r="AC63" s="4">
        <v>0.06</v>
      </c>
      <c r="AD63" s="4" t="s">
        <v>16</v>
      </c>
      <c r="AE63" s="4">
        <v>0</v>
      </c>
      <c r="AF63" s="4">
        <v>0.13</v>
      </c>
      <c r="AG63" s="4">
        <v>0.44</v>
      </c>
      <c r="AH63" s="4">
        <v>0.52</v>
      </c>
      <c r="AI63" s="23">
        <v>2005</v>
      </c>
      <c r="AJ63" s="7">
        <f>SUM($W63:AD63)</f>
        <v>8.6199999999999992</v>
      </c>
      <c r="AK63" s="7">
        <f>SUM($W63:AA63)</f>
        <v>8.0299999999999994</v>
      </c>
      <c r="AL63" s="7">
        <f>SUM($W63:AB63)</f>
        <v>8.5599999999999987</v>
      </c>
      <c r="AM63" s="7">
        <f>SUM($W63:AC63)</f>
        <v>8.6199999999999992</v>
      </c>
      <c r="AN63" s="7">
        <f>SUM($AC63:AH63)</f>
        <v>1.1499999999999999</v>
      </c>
      <c r="AO63" s="6">
        <f t="shared" si="8"/>
        <v>9.7099999999999991</v>
      </c>
      <c r="AP63" s="3">
        <f t="shared" si="9"/>
        <v>9.7099999999999991</v>
      </c>
    </row>
    <row r="64" spans="1:42">
      <c r="A64" s="23">
        <v>2005</v>
      </c>
      <c r="B64" s="4">
        <v>2.29</v>
      </c>
      <c r="C64" s="4">
        <v>2.5499999999999998</v>
      </c>
      <c r="D64" s="4">
        <v>0.53</v>
      </c>
      <c r="E64" s="4">
        <v>0.06</v>
      </c>
      <c r="F64" s="4" t="s">
        <v>16</v>
      </c>
      <c r="G64" s="4">
        <v>0</v>
      </c>
      <c r="H64" s="4">
        <v>0.13</v>
      </c>
      <c r="I64" s="4">
        <v>0.44</v>
      </c>
      <c r="J64" s="4">
        <v>0.52</v>
      </c>
      <c r="K64" s="4">
        <v>0.93</v>
      </c>
      <c r="L64" s="4" t="s">
        <v>16</v>
      </c>
      <c r="M64" s="4">
        <v>0.16</v>
      </c>
      <c r="N64" s="15">
        <f t="shared" si="6"/>
        <v>7.6099999999999994</v>
      </c>
      <c r="O64" s="15">
        <f t="shared" si="7"/>
        <v>0.63416666666666666</v>
      </c>
      <c r="P64" s="23">
        <v>2005</v>
      </c>
      <c r="Q64" s="17">
        <f t="shared" si="10"/>
        <v>7.6099999999999994</v>
      </c>
      <c r="R64" s="5">
        <f>AVERAGEA($N$34:$N$64)</f>
        <v>4.6174193548387095</v>
      </c>
      <c r="S64" s="5">
        <f>AVERAGE($N$4:N64)</f>
        <v>3.8329508196721314</v>
      </c>
      <c r="T64" s="6">
        <f t="shared" si="11"/>
        <v>4.2236363636363627</v>
      </c>
      <c r="V64" s="23">
        <v>2006</v>
      </c>
      <c r="W64" s="4">
        <v>0.93</v>
      </c>
      <c r="X64" s="4" t="s">
        <v>16</v>
      </c>
      <c r="Y64" s="4">
        <v>0.16</v>
      </c>
      <c r="Z64" s="4">
        <v>0.56999999999999995</v>
      </c>
      <c r="AA64" s="4">
        <v>0.51</v>
      </c>
      <c r="AB64" s="4">
        <v>0.62</v>
      </c>
      <c r="AC64" s="4">
        <v>0.08</v>
      </c>
      <c r="AD64" s="4" t="s">
        <v>16</v>
      </c>
      <c r="AE64" s="4">
        <v>0.02</v>
      </c>
      <c r="AF64" s="4">
        <v>0.11</v>
      </c>
      <c r="AG64" s="4">
        <v>0</v>
      </c>
      <c r="AH64" s="4" t="s">
        <v>16</v>
      </c>
      <c r="AI64" s="23">
        <v>2006</v>
      </c>
      <c r="AJ64" s="7">
        <f>SUM($W64:AD64)</f>
        <v>2.87</v>
      </c>
      <c r="AK64" s="7">
        <f>SUM($W64:AA64)</f>
        <v>2.17</v>
      </c>
      <c r="AL64" s="7">
        <f>SUM($W64:AB64)</f>
        <v>2.79</v>
      </c>
      <c r="AM64" s="7">
        <f>SUM($W64:AC64)</f>
        <v>2.87</v>
      </c>
      <c r="AN64" s="7">
        <f>SUM($AC64:AH64)</f>
        <v>0.21000000000000002</v>
      </c>
      <c r="AO64" s="6">
        <f t="shared" si="8"/>
        <v>3</v>
      </c>
      <c r="AP64" s="3">
        <f t="shared" si="9"/>
        <v>3</v>
      </c>
    </row>
    <row r="65" spans="1:42">
      <c r="A65" s="23">
        <v>2006</v>
      </c>
      <c r="B65" s="4">
        <v>0.56999999999999995</v>
      </c>
      <c r="C65" s="4">
        <v>0.51</v>
      </c>
      <c r="D65" s="4">
        <v>0.62</v>
      </c>
      <c r="E65" s="4">
        <v>0.08</v>
      </c>
      <c r="F65" s="4" t="s">
        <v>16</v>
      </c>
      <c r="G65" s="4">
        <v>0.02</v>
      </c>
      <c r="H65" s="4">
        <v>0.11</v>
      </c>
      <c r="I65" s="4">
        <v>0</v>
      </c>
      <c r="J65" s="4" t="s">
        <v>16</v>
      </c>
      <c r="K65" s="4">
        <v>1.19</v>
      </c>
      <c r="L65" s="4">
        <v>0</v>
      </c>
      <c r="M65" s="4">
        <v>0.12</v>
      </c>
      <c r="N65" s="15">
        <f t="shared" si="6"/>
        <v>3.2200000000000006</v>
      </c>
      <c r="O65" s="15">
        <f t="shared" si="7"/>
        <v>0.26833333333333337</v>
      </c>
      <c r="P65" s="23">
        <v>2006</v>
      </c>
      <c r="Q65" s="17">
        <f t="shared" si="10"/>
        <v>3.2200000000000006</v>
      </c>
      <c r="R65" s="5">
        <f>AVERAGEA($N$35:$N$65)</f>
        <v>4.6683870967741932</v>
      </c>
      <c r="S65" s="5">
        <f>AVERAGE($N$4:N65)</f>
        <v>3.8230645161290324</v>
      </c>
      <c r="T65" s="6">
        <f t="shared" si="11"/>
        <v>3.834545454545454</v>
      </c>
      <c r="V65" s="23">
        <v>2007</v>
      </c>
      <c r="W65" s="4">
        <v>1.19</v>
      </c>
      <c r="X65" s="4">
        <v>0</v>
      </c>
      <c r="Y65" s="4">
        <v>0.12</v>
      </c>
      <c r="Z65" s="4">
        <v>0.08</v>
      </c>
      <c r="AA65" s="4">
        <v>0.1</v>
      </c>
      <c r="AB65" s="4">
        <v>0.08</v>
      </c>
      <c r="AC65" s="4">
        <v>0.23</v>
      </c>
      <c r="AD65" s="4">
        <v>0</v>
      </c>
      <c r="AE65" s="4">
        <v>0</v>
      </c>
      <c r="AF65" s="4" t="s">
        <v>16</v>
      </c>
      <c r="AI65" s="23">
        <v>2007</v>
      </c>
      <c r="AJ65" s="7">
        <f>SUM($W65:AD65)</f>
        <v>1.8000000000000003</v>
      </c>
      <c r="AK65" s="7">
        <f>SUM($W65:AA65)</f>
        <v>1.4900000000000002</v>
      </c>
      <c r="AL65" s="7">
        <f>SUM($W65:AB65)</f>
        <v>1.5700000000000003</v>
      </c>
      <c r="AM65" s="7">
        <f>SUM($W65:AC65)</f>
        <v>1.8000000000000003</v>
      </c>
      <c r="AN65" s="7">
        <f>SUM($AC65:AH65)</f>
        <v>0.23</v>
      </c>
      <c r="AO65" s="6">
        <f t="shared" si="8"/>
        <v>1.8000000000000003</v>
      </c>
      <c r="AP65" s="3">
        <f t="shared" si="9"/>
        <v>1.8000000000000003</v>
      </c>
    </row>
    <row r="66" spans="1:42">
      <c r="A66" s="23">
        <v>2007</v>
      </c>
      <c r="B66" s="4">
        <v>0.08</v>
      </c>
      <c r="C66" s="4">
        <v>0.1</v>
      </c>
      <c r="D66" s="4">
        <v>0.08</v>
      </c>
      <c r="E66" s="4">
        <v>0.23</v>
      </c>
      <c r="F66" s="4">
        <v>0</v>
      </c>
      <c r="G66" s="4">
        <v>0</v>
      </c>
      <c r="H66" s="4" t="s">
        <v>16</v>
      </c>
      <c r="I66" s="4" t="s">
        <v>16</v>
      </c>
      <c r="J66" s="4" t="s">
        <v>16</v>
      </c>
      <c r="K66" s="4" t="s">
        <v>16</v>
      </c>
      <c r="L66" s="4">
        <v>0.42</v>
      </c>
      <c r="M66" s="4">
        <v>0.06</v>
      </c>
      <c r="N66" s="31">
        <f t="shared" si="6"/>
        <v>0.97</v>
      </c>
      <c r="O66" s="15">
        <f t="shared" si="7"/>
        <v>8.0833333333333326E-2</v>
      </c>
      <c r="P66" s="23">
        <v>2007</v>
      </c>
      <c r="Q66" s="17">
        <f t="shared" si="10"/>
        <v>0.97</v>
      </c>
      <c r="R66" s="5">
        <f>AVERAGEA($N$36:$N$66)</f>
        <v>4.5790322580645162</v>
      </c>
      <c r="S66" s="5">
        <f>AVERAGE($N$4:N66)</f>
        <v>3.7777777777777777</v>
      </c>
      <c r="T66" s="6">
        <f t="shared" si="11"/>
        <v>3.7154545454545445</v>
      </c>
      <c r="V66" s="23">
        <v>2008</v>
      </c>
      <c r="W66" s="4" t="s">
        <v>16</v>
      </c>
      <c r="X66" s="4">
        <v>0.42</v>
      </c>
      <c r="Y66" s="4">
        <v>0.06</v>
      </c>
      <c r="Z66" s="4">
        <v>1.41</v>
      </c>
      <c r="AA66" s="4">
        <v>0.12</v>
      </c>
      <c r="AB66" s="4" t="s">
        <v>16</v>
      </c>
      <c r="AC66" s="4">
        <v>0</v>
      </c>
      <c r="AD66" s="4" t="s">
        <v>16</v>
      </c>
      <c r="AE66" s="4">
        <v>0</v>
      </c>
      <c r="AF66" s="27">
        <v>0.64</v>
      </c>
      <c r="AG66" s="4">
        <v>0</v>
      </c>
      <c r="AH66" s="4">
        <v>0.03</v>
      </c>
      <c r="AI66" s="23">
        <v>2008</v>
      </c>
      <c r="AJ66" s="7">
        <f>SUM($W66:AD66)</f>
        <v>2.0099999999999998</v>
      </c>
      <c r="AK66" s="7">
        <f>SUM($W66:AA66)</f>
        <v>2.0099999999999998</v>
      </c>
      <c r="AL66" s="7">
        <f>SUM($W66:AB66)</f>
        <v>2.0099999999999998</v>
      </c>
      <c r="AM66" s="7">
        <f>SUM($W66:AC66)</f>
        <v>2.0099999999999998</v>
      </c>
      <c r="AN66" s="7">
        <f>SUM($AC66:AH66)</f>
        <v>0.67</v>
      </c>
      <c r="AO66" s="6">
        <f t="shared" ref="AO66:AO71" si="12">SUM(AL66,AN66)</f>
        <v>2.6799999999999997</v>
      </c>
      <c r="AP66" s="3">
        <f t="shared" ref="AP66:AP71" si="13">SUM(W66:AH66)</f>
        <v>2.6799999999999997</v>
      </c>
    </row>
    <row r="67" spans="1:42">
      <c r="A67" s="23">
        <v>2008</v>
      </c>
      <c r="B67" s="4">
        <v>1.41</v>
      </c>
      <c r="C67" s="4">
        <v>0.12</v>
      </c>
      <c r="D67" s="4" t="s">
        <v>16</v>
      </c>
      <c r="E67" s="4">
        <v>0</v>
      </c>
      <c r="F67" s="4" t="s">
        <v>16</v>
      </c>
      <c r="G67" s="4">
        <v>0</v>
      </c>
      <c r="H67" s="27">
        <v>0.64</v>
      </c>
      <c r="I67" s="4">
        <v>0</v>
      </c>
      <c r="J67" s="4">
        <v>0.03</v>
      </c>
      <c r="K67" s="4">
        <v>0.1</v>
      </c>
      <c r="L67" s="4">
        <v>1.58</v>
      </c>
      <c r="M67" s="4">
        <v>0.16</v>
      </c>
      <c r="N67" s="15">
        <f t="shared" si="6"/>
        <v>4.04</v>
      </c>
      <c r="O67" s="15">
        <f t="shared" si="7"/>
        <v>0.33666666666666667</v>
      </c>
      <c r="P67" s="23">
        <v>2008</v>
      </c>
      <c r="Q67" s="17">
        <f t="shared" si="10"/>
        <v>4.04</v>
      </c>
      <c r="R67" s="5">
        <f>AVERAGEA($N$37:$N$67)</f>
        <v>4.5587096774193538</v>
      </c>
      <c r="S67" s="5">
        <f>AVERAGE($N$4:N67)</f>
        <v>3.7818749999999999</v>
      </c>
      <c r="T67" s="6">
        <f t="shared" si="11"/>
        <v>3.6963636363636354</v>
      </c>
      <c r="V67" s="23">
        <v>2009</v>
      </c>
      <c r="W67" s="4">
        <v>0.1</v>
      </c>
      <c r="X67" s="4">
        <v>1.58</v>
      </c>
      <c r="Y67" s="4">
        <v>0.16</v>
      </c>
      <c r="Z67" s="4">
        <v>0.11</v>
      </c>
      <c r="AA67" s="4">
        <v>0.77</v>
      </c>
      <c r="AB67" s="4">
        <v>0.01</v>
      </c>
      <c r="AC67" s="4">
        <v>0</v>
      </c>
      <c r="AD67" s="4">
        <v>0</v>
      </c>
      <c r="AE67" s="4">
        <v>0.04</v>
      </c>
      <c r="AF67" s="4">
        <v>0</v>
      </c>
      <c r="AG67" s="4">
        <v>0</v>
      </c>
      <c r="AH67" s="4">
        <v>0</v>
      </c>
      <c r="AI67" s="23">
        <v>2009</v>
      </c>
      <c r="AJ67" s="7">
        <f>SUM($W67:AD67)</f>
        <v>2.73</v>
      </c>
      <c r="AK67" s="7">
        <f>SUM($W67:AA67)</f>
        <v>2.72</v>
      </c>
      <c r="AL67" s="7">
        <f>SUM($W67:AB67)</f>
        <v>2.73</v>
      </c>
      <c r="AM67" s="7">
        <f>SUM($W67:AC67)</f>
        <v>2.73</v>
      </c>
      <c r="AN67" s="7">
        <f>SUM($AC67:AH67)</f>
        <v>0.04</v>
      </c>
      <c r="AO67" s="6">
        <f t="shared" si="12"/>
        <v>2.77</v>
      </c>
      <c r="AP67" s="3">
        <f t="shared" si="13"/>
        <v>2.77</v>
      </c>
    </row>
    <row r="68" spans="1:42">
      <c r="A68" s="23">
        <v>2009</v>
      </c>
      <c r="B68" s="4">
        <v>0.11</v>
      </c>
      <c r="C68" s="4">
        <v>0.77</v>
      </c>
      <c r="D68" s="4">
        <v>0.01</v>
      </c>
      <c r="E68" s="4">
        <v>0</v>
      </c>
      <c r="F68" s="4">
        <v>0</v>
      </c>
      <c r="G68" s="4">
        <v>0.04</v>
      </c>
      <c r="H68" s="29">
        <v>0</v>
      </c>
      <c r="I68" s="4">
        <v>0</v>
      </c>
      <c r="J68" s="4">
        <v>0</v>
      </c>
      <c r="K68" s="4" t="s">
        <v>16</v>
      </c>
      <c r="L68" s="4">
        <v>7.0000000000000007E-2</v>
      </c>
      <c r="M68" s="4">
        <v>0.34</v>
      </c>
      <c r="N68" s="15">
        <f t="shared" ref="N68:N75" si="14">SUM(B68:M68)</f>
        <v>1.34</v>
      </c>
      <c r="O68" s="15">
        <f t="shared" ref="O68:O75" si="15">AVERAGEA(B68:M68)</f>
        <v>0.11166666666666668</v>
      </c>
      <c r="P68" s="23">
        <v>2009</v>
      </c>
      <c r="Q68" s="17">
        <f t="shared" si="10"/>
        <v>1.34</v>
      </c>
      <c r="R68" s="5">
        <f>AVERAGEA($N$38:$N$68)</f>
        <v>4.2574193548387091</v>
      </c>
      <c r="S68" s="5">
        <f>AVERAGE($N$4:N68)</f>
        <v>3.7443076923076921</v>
      </c>
      <c r="T68" s="6">
        <f t="shared" si="11"/>
        <v>3.2781818181818183</v>
      </c>
      <c r="V68" s="23">
        <v>2010</v>
      </c>
      <c r="W68" s="4" t="s">
        <v>16</v>
      </c>
      <c r="X68" s="4">
        <v>7.0000000000000007E-2</v>
      </c>
      <c r="Y68" s="4">
        <v>0.34</v>
      </c>
      <c r="Z68" s="15">
        <v>1.61</v>
      </c>
      <c r="AA68" s="15">
        <v>0.95</v>
      </c>
      <c r="AB68" s="4">
        <v>0.01</v>
      </c>
      <c r="AC68" s="4">
        <v>0.08</v>
      </c>
      <c r="AD68" s="4">
        <v>0.09</v>
      </c>
      <c r="AE68" s="4" t="s">
        <v>16</v>
      </c>
      <c r="AF68" s="4" t="s">
        <v>16</v>
      </c>
      <c r="AG68" s="4">
        <v>0.21</v>
      </c>
      <c r="AH68" s="4">
        <v>0</v>
      </c>
      <c r="AI68" s="23">
        <v>2010</v>
      </c>
      <c r="AJ68" s="7">
        <f>SUM($W68:AD68)</f>
        <v>3.1499999999999995</v>
      </c>
      <c r="AK68" s="7">
        <f>SUM($W68:AA68)</f>
        <v>2.9699999999999998</v>
      </c>
      <c r="AL68" s="7">
        <f>SUM($W68:AB68)</f>
        <v>2.9799999999999995</v>
      </c>
      <c r="AM68" s="7">
        <f>SUM($W68:AC68)</f>
        <v>3.0599999999999996</v>
      </c>
      <c r="AN68" s="7">
        <f>SUM($AC68:AH68)</f>
        <v>0.38</v>
      </c>
      <c r="AO68" s="6">
        <f t="shared" si="12"/>
        <v>3.3599999999999994</v>
      </c>
      <c r="AP68" s="3">
        <f t="shared" si="13"/>
        <v>3.3599999999999994</v>
      </c>
    </row>
    <row r="69" spans="1:42">
      <c r="A69" s="23">
        <v>2010</v>
      </c>
      <c r="B69" s="4">
        <v>1.61</v>
      </c>
      <c r="C69" s="4">
        <v>0.95</v>
      </c>
      <c r="D69" s="4">
        <v>0.01</v>
      </c>
      <c r="E69" s="4">
        <v>0.08</v>
      </c>
      <c r="F69" s="4">
        <v>0.09</v>
      </c>
      <c r="G69" s="4" t="s">
        <v>16</v>
      </c>
      <c r="H69" s="4" t="s">
        <v>16</v>
      </c>
      <c r="I69" s="4">
        <v>0.21</v>
      </c>
      <c r="J69" s="4">
        <v>0</v>
      </c>
      <c r="K69" s="4">
        <v>0.72</v>
      </c>
      <c r="L69" s="4" t="s">
        <v>16</v>
      </c>
      <c r="M69" s="4">
        <v>1.93</v>
      </c>
      <c r="N69" s="15">
        <f t="shared" si="14"/>
        <v>5.6</v>
      </c>
      <c r="O69" s="15">
        <f t="shared" si="15"/>
        <v>0.46666666666666662</v>
      </c>
      <c r="P69" s="23">
        <v>2010</v>
      </c>
      <c r="Q69" s="17">
        <f t="shared" si="10"/>
        <v>5.6</v>
      </c>
      <c r="R69" s="5">
        <f>AVERAGEA($N$39:$N$69)</f>
        <v>4.2558064516129033</v>
      </c>
      <c r="S69" s="5">
        <f>AVERAGE($N$4:N69)</f>
        <v>3.7724242424242425</v>
      </c>
      <c r="T69" s="6">
        <f t="shared" si="11"/>
        <v>3.6681818181818184</v>
      </c>
      <c r="V69" s="23">
        <v>2011</v>
      </c>
      <c r="W69" s="4">
        <v>0.72</v>
      </c>
      <c r="X69" s="4" t="s">
        <v>16</v>
      </c>
      <c r="Y69" s="4">
        <v>1.93</v>
      </c>
      <c r="Z69" s="4">
        <v>0.03</v>
      </c>
      <c r="AA69" s="4">
        <v>0.34</v>
      </c>
      <c r="AB69" s="4">
        <v>0.44</v>
      </c>
      <c r="AC69" s="4">
        <v>0</v>
      </c>
      <c r="AD69" s="4" t="s">
        <v>16</v>
      </c>
      <c r="AE69" s="4">
        <v>0</v>
      </c>
      <c r="AF69" s="4">
        <v>0.02</v>
      </c>
      <c r="AG69" s="4">
        <v>0.05</v>
      </c>
      <c r="AH69" s="4">
        <v>0.11</v>
      </c>
      <c r="AI69" s="23">
        <v>2011</v>
      </c>
      <c r="AJ69" s="7">
        <f>SUM($W69:AD69)</f>
        <v>3.4599999999999995</v>
      </c>
      <c r="AK69" s="7">
        <f>SUM($W69:AA69)</f>
        <v>3.0199999999999996</v>
      </c>
      <c r="AL69" s="7">
        <f>SUM($W69:AB69)</f>
        <v>3.4599999999999995</v>
      </c>
      <c r="AM69" s="7">
        <f>SUM($W69:AC69)</f>
        <v>3.4599999999999995</v>
      </c>
      <c r="AN69" s="7">
        <f>SUM($AC69:AH69)</f>
        <v>0.18</v>
      </c>
      <c r="AO69" s="6">
        <f t="shared" si="12"/>
        <v>3.6399999999999997</v>
      </c>
      <c r="AP69" s="3">
        <f>SUM(W69:AH69)</f>
        <v>3.6399999999999992</v>
      </c>
    </row>
    <row r="70" spans="1:42">
      <c r="A70" s="23">
        <v>2011</v>
      </c>
      <c r="B70" s="4">
        <v>0.03</v>
      </c>
      <c r="C70" s="4">
        <v>0.34</v>
      </c>
      <c r="D70" s="4">
        <v>0.44</v>
      </c>
      <c r="E70" s="4">
        <v>0</v>
      </c>
      <c r="F70" s="4" t="s">
        <v>16</v>
      </c>
      <c r="G70" s="4">
        <v>0</v>
      </c>
      <c r="H70" s="4">
        <v>0.02</v>
      </c>
      <c r="I70" s="4">
        <v>0.05</v>
      </c>
      <c r="J70" s="4">
        <v>0.11</v>
      </c>
      <c r="K70" s="4">
        <v>0.02</v>
      </c>
      <c r="L70" s="4">
        <v>0.26</v>
      </c>
      <c r="M70" s="4">
        <v>0.09</v>
      </c>
      <c r="N70" s="15">
        <f t="shared" si="14"/>
        <v>1.36</v>
      </c>
      <c r="O70" s="15">
        <f t="shared" si="15"/>
        <v>0.11333333333333334</v>
      </c>
      <c r="P70" s="23">
        <v>2011</v>
      </c>
      <c r="Q70" s="17">
        <f t="shared" si="10"/>
        <v>1.36</v>
      </c>
      <c r="R70" s="5">
        <f>AVERAGEA($N$40:$N$70)</f>
        <v>4.0961290322580641</v>
      </c>
      <c r="S70" s="5">
        <f>AVERAGE($N$4:N70)</f>
        <v>3.7364179104477611</v>
      </c>
      <c r="T70" s="6">
        <f t="shared" si="11"/>
        <v>3.6363636363636362</v>
      </c>
      <c r="U70" s="6">
        <f t="shared" ref="U70:U79" si="16">AVERAGE(Q65:Q70)</f>
        <v>2.7550000000000003</v>
      </c>
      <c r="V70" s="23">
        <v>2012</v>
      </c>
      <c r="W70" s="4">
        <v>0.02</v>
      </c>
      <c r="X70" s="4">
        <v>0.26</v>
      </c>
      <c r="Y70" s="4">
        <v>0.09</v>
      </c>
      <c r="Z70" s="4">
        <v>0.13</v>
      </c>
      <c r="AA70" s="4">
        <v>7.0000000000000007E-2</v>
      </c>
      <c r="AB70" s="4">
        <f t="shared" ref="AB70:AB74" si="17">D71</f>
        <v>0.2</v>
      </c>
      <c r="AC70" s="4">
        <f t="shared" ref="AC70:AH70" si="18">E71</f>
        <v>0.18</v>
      </c>
      <c r="AD70" s="4">
        <f t="shared" si="18"/>
        <v>0</v>
      </c>
      <c r="AE70" s="4">
        <f t="shared" si="18"/>
        <v>0</v>
      </c>
      <c r="AF70" s="4" t="str">
        <f t="shared" si="18"/>
        <v>T</v>
      </c>
      <c r="AG70" s="4">
        <f t="shared" si="18"/>
        <v>0.26</v>
      </c>
      <c r="AH70" s="4">
        <f t="shared" si="18"/>
        <v>0.11</v>
      </c>
      <c r="AI70" s="23">
        <v>2012</v>
      </c>
      <c r="AJ70" s="7">
        <f>SUM($W70:AD70)</f>
        <v>0.95</v>
      </c>
      <c r="AK70" s="7">
        <f>SUM($W70:AA70)</f>
        <v>0.57000000000000006</v>
      </c>
      <c r="AL70" s="7">
        <f>SUM($W70:AB70)</f>
        <v>0.77</v>
      </c>
      <c r="AM70" s="7">
        <f>SUM($W70:AC70)</f>
        <v>0.95</v>
      </c>
      <c r="AN70" s="7">
        <f>SUM($AC70:AH70)</f>
        <v>0.55000000000000004</v>
      </c>
      <c r="AO70" s="6">
        <f t="shared" si="12"/>
        <v>1.32</v>
      </c>
      <c r="AP70" s="3">
        <f t="shared" si="13"/>
        <v>1.32</v>
      </c>
    </row>
    <row r="71" spans="1:42">
      <c r="A71" s="23">
        <v>2012</v>
      </c>
      <c r="B71" s="4">
        <v>0.13</v>
      </c>
      <c r="C71" s="4">
        <v>7.0000000000000007E-2</v>
      </c>
      <c r="D71" s="4">
        <v>0.2</v>
      </c>
      <c r="E71" s="4">
        <v>0.18</v>
      </c>
      <c r="F71" s="4">
        <v>0</v>
      </c>
      <c r="G71" s="4">
        <v>0</v>
      </c>
      <c r="H71" s="4" t="s">
        <v>16</v>
      </c>
      <c r="I71" s="4">
        <v>0.26</v>
      </c>
      <c r="J71" s="4">
        <v>0.11</v>
      </c>
      <c r="K71" s="4">
        <v>0.03</v>
      </c>
      <c r="L71" s="4" t="s">
        <v>16</v>
      </c>
      <c r="M71" s="4">
        <v>0.02</v>
      </c>
      <c r="N71" s="15">
        <f t="shared" si="14"/>
        <v>1</v>
      </c>
      <c r="O71" s="15">
        <f t="shared" si="15"/>
        <v>8.3333333333333329E-2</v>
      </c>
      <c r="P71" s="23">
        <v>2012</v>
      </c>
      <c r="Q71" s="17">
        <f t="shared" si="10"/>
        <v>1</v>
      </c>
      <c r="R71" s="5">
        <f>AVERAGEA($N$41:$N$71)</f>
        <v>3.9835483870967741</v>
      </c>
      <c r="S71" s="5">
        <f>AVERAGE($N$4:N71)</f>
        <v>3.6961764705882354</v>
      </c>
      <c r="T71" s="6">
        <f t="shared" si="11"/>
        <v>3.3081818181818177</v>
      </c>
      <c r="U71" s="6">
        <f t="shared" si="16"/>
        <v>2.3849999999999998</v>
      </c>
      <c r="V71" s="23">
        <v>2013</v>
      </c>
      <c r="W71" s="4">
        <f>K71</f>
        <v>0.03</v>
      </c>
      <c r="X71" s="4" t="str">
        <f>L71</f>
        <v>T</v>
      </c>
      <c r="Y71" s="4">
        <f>M71</f>
        <v>0.02</v>
      </c>
      <c r="Z71" s="4">
        <f t="shared" ref="Z71:AA74" si="19">B72</f>
        <v>0.32</v>
      </c>
      <c r="AA71" s="4" t="str">
        <f t="shared" si="19"/>
        <v>T</v>
      </c>
      <c r="AB71" s="4">
        <f t="shared" si="17"/>
        <v>0.19</v>
      </c>
      <c r="AC71" s="4" t="str">
        <f t="shared" ref="AC71:AH74" si="20">E72</f>
        <v>T</v>
      </c>
      <c r="AD71" s="4" t="str">
        <f t="shared" si="20"/>
        <v>T</v>
      </c>
      <c r="AE71" s="4">
        <f t="shared" si="20"/>
        <v>0</v>
      </c>
      <c r="AF71" s="4">
        <f t="shared" si="20"/>
        <v>0</v>
      </c>
      <c r="AG71" s="4">
        <f t="shared" si="20"/>
        <v>0.33</v>
      </c>
      <c r="AH71" s="4">
        <f t="shared" si="20"/>
        <v>0</v>
      </c>
      <c r="AI71" s="23">
        <v>2013</v>
      </c>
      <c r="AJ71" s="7">
        <f>SUM($W71:AD71)</f>
        <v>0.56000000000000005</v>
      </c>
      <c r="AK71" s="7">
        <f>SUM($W71:AA71)</f>
        <v>0.37</v>
      </c>
      <c r="AL71" s="7">
        <f>SUM($W71:AB71)</f>
        <v>0.56000000000000005</v>
      </c>
      <c r="AM71" s="7">
        <f>SUM($W71:AC71)</f>
        <v>0.56000000000000005</v>
      </c>
      <c r="AN71" s="7">
        <f>SUM($AC71:AH71)</f>
        <v>0.33</v>
      </c>
      <c r="AO71" s="6">
        <f t="shared" si="12"/>
        <v>0.89000000000000012</v>
      </c>
      <c r="AP71" s="3">
        <f t="shared" si="13"/>
        <v>0.89000000000000012</v>
      </c>
    </row>
    <row r="72" spans="1:42" s="28" customFormat="1">
      <c r="A72" s="23">
        <v>2013</v>
      </c>
      <c r="B72" s="4">
        <v>0.32</v>
      </c>
      <c r="C72" s="4" t="s">
        <v>16</v>
      </c>
      <c r="D72" s="4">
        <v>0.19</v>
      </c>
      <c r="E72" s="4" t="s">
        <v>16</v>
      </c>
      <c r="F72" s="4" t="s">
        <v>16</v>
      </c>
      <c r="G72" s="4">
        <v>0</v>
      </c>
      <c r="H72" s="4">
        <v>0</v>
      </c>
      <c r="I72" s="4">
        <v>0.33</v>
      </c>
      <c r="J72" s="4">
        <v>0</v>
      </c>
      <c r="K72" s="4" t="s">
        <v>16</v>
      </c>
      <c r="L72" s="4">
        <v>0.54</v>
      </c>
      <c r="M72" s="4" t="s">
        <v>16</v>
      </c>
      <c r="N72" s="15">
        <f t="shared" si="14"/>
        <v>1.3800000000000001</v>
      </c>
      <c r="O72" s="15">
        <f t="shared" si="15"/>
        <v>0.115</v>
      </c>
      <c r="P72" s="23">
        <v>2013</v>
      </c>
      <c r="Q72" s="17">
        <f>N72</f>
        <v>1.3800000000000001</v>
      </c>
      <c r="R72" s="5">
        <f>AVERAGEA($N$42:$N$72)</f>
        <v>3.8754838709677411</v>
      </c>
      <c r="S72" s="5">
        <f>AVERAGE($N$4:N72)</f>
        <v>3.6626086956521737</v>
      </c>
      <c r="T72" s="6">
        <f t="shared" ref="T72:T79" si="21">AVERAGE(Q62:Q72)</f>
        <v>3.3018181818181818</v>
      </c>
      <c r="U72" s="6">
        <f t="shared" si="16"/>
        <v>2.4533333333333336</v>
      </c>
      <c r="V72" s="23">
        <v>2014</v>
      </c>
      <c r="W72" s="4" t="str">
        <f t="shared" ref="W72:Y74" si="22">K72</f>
        <v>T</v>
      </c>
      <c r="X72" s="4">
        <f t="shared" si="22"/>
        <v>0.54</v>
      </c>
      <c r="Y72" s="4" t="str">
        <f t="shared" si="22"/>
        <v>T</v>
      </c>
      <c r="Z72" s="4" t="str">
        <f t="shared" si="19"/>
        <v>T</v>
      </c>
      <c r="AA72" s="4">
        <f t="shared" si="19"/>
        <v>0.78</v>
      </c>
      <c r="AB72" s="4">
        <f t="shared" si="17"/>
        <v>0.01</v>
      </c>
      <c r="AC72" s="4" t="str">
        <f t="shared" si="20"/>
        <v>T</v>
      </c>
      <c r="AD72" s="4">
        <f t="shared" si="20"/>
        <v>0.02</v>
      </c>
      <c r="AE72" s="4">
        <f t="shared" si="20"/>
        <v>0</v>
      </c>
      <c r="AF72" s="4" t="str">
        <f t="shared" si="20"/>
        <v>T</v>
      </c>
      <c r="AG72" s="4">
        <f t="shared" si="20"/>
        <v>0.06</v>
      </c>
      <c r="AH72" s="4">
        <f t="shared" si="20"/>
        <v>0.01</v>
      </c>
      <c r="AI72" s="23">
        <v>2014</v>
      </c>
      <c r="AJ72" s="7">
        <f>SUM($W72:AD72)</f>
        <v>1.35</v>
      </c>
      <c r="AK72" s="7">
        <f>SUM($W72:AA72)</f>
        <v>1.32</v>
      </c>
      <c r="AL72" s="7">
        <f>SUM($W72:AB72)</f>
        <v>1.33</v>
      </c>
      <c r="AM72" s="7">
        <f>SUM($W72:AC72)</f>
        <v>1.33</v>
      </c>
      <c r="AN72" s="7">
        <f>SUM($AC72:AH72)</f>
        <v>0.09</v>
      </c>
      <c r="AO72" s="6">
        <f>SUM(AL72,AN72)</f>
        <v>1.4200000000000002</v>
      </c>
      <c r="AP72" s="3">
        <f t="shared" ref="AP72:AP78" si="23">SUM(W72:AH72)</f>
        <v>1.4200000000000002</v>
      </c>
    </row>
    <row r="73" spans="1:42" s="28" customFormat="1">
      <c r="A73" s="23">
        <v>2014</v>
      </c>
      <c r="B73" s="4" t="s">
        <v>16</v>
      </c>
      <c r="C73" s="4">
        <v>0.78</v>
      </c>
      <c r="D73" s="4">
        <v>0.01</v>
      </c>
      <c r="E73" s="4" t="s">
        <v>16</v>
      </c>
      <c r="F73" s="4">
        <v>0.02</v>
      </c>
      <c r="G73" s="4">
        <v>0</v>
      </c>
      <c r="H73" s="4" t="s">
        <v>16</v>
      </c>
      <c r="I73" s="4">
        <v>0.06</v>
      </c>
      <c r="J73" s="4">
        <v>0.01</v>
      </c>
      <c r="K73" s="4" t="s">
        <v>16</v>
      </c>
      <c r="L73" s="4">
        <v>0.01</v>
      </c>
      <c r="M73" s="4">
        <v>1.46</v>
      </c>
      <c r="N73" s="15">
        <f t="shared" si="14"/>
        <v>2.35</v>
      </c>
      <c r="O73" s="15">
        <f t="shared" si="15"/>
        <v>0.19583333333333333</v>
      </c>
      <c r="P73" s="23">
        <v>2014</v>
      </c>
      <c r="Q73" s="17">
        <f>N73</f>
        <v>2.35</v>
      </c>
      <c r="R73" s="5">
        <f>AVERAGEA($N$43:$N$73)</f>
        <v>3.6106451612903219</v>
      </c>
      <c r="S73" s="5">
        <f>AVERAGE($N$4:N73)</f>
        <v>3.6438571428571427</v>
      </c>
      <c r="T73" s="6">
        <f t="shared" si="21"/>
        <v>3.1781818181818182</v>
      </c>
      <c r="U73" s="6">
        <f t="shared" si="16"/>
        <v>2.1716666666666664</v>
      </c>
      <c r="V73" s="23">
        <v>2015</v>
      </c>
      <c r="W73" s="4" t="str">
        <f t="shared" si="22"/>
        <v>T</v>
      </c>
      <c r="X73" s="4">
        <f t="shared" si="22"/>
        <v>0.01</v>
      </c>
      <c r="Y73" s="4">
        <f t="shared" si="22"/>
        <v>1.46</v>
      </c>
      <c r="Z73" s="4">
        <f t="shared" si="19"/>
        <v>1.36</v>
      </c>
      <c r="AA73" s="4">
        <f t="shared" si="19"/>
        <v>0.7</v>
      </c>
      <c r="AB73" s="4">
        <f t="shared" si="17"/>
        <v>0.03</v>
      </c>
      <c r="AC73" s="4" t="str">
        <f t="shared" si="20"/>
        <v>T</v>
      </c>
      <c r="AD73" s="4">
        <f t="shared" si="20"/>
        <v>0.11</v>
      </c>
      <c r="AE73" s="4" t="str">
        <f t="shared" si="20"/>
        <v>T</v>
      </c>
      <c r="AF73" s="4" t="str">
        <f t="shared" si="20"/>
        <v>T</v>
      </c>
      <c r="AG73" s="4" t="str">
        <f t="shared" si="20"/>
        <v>T</v>
      </c>
      <c r="AH73" s="4">
        <f t="shared" si="20"/>
        <v>0</v>
      </c>
      <c r="AI73" s="23">
        <v>2015</v>
      </c>
      <c r="AJ73" s="7">
        <f>SUM($W73:AD73)</f>
        <v>3.67</v>
      </c>
      <c r="AK73" s="7">
        <f>SUM($W73:AA73)</f>
        <v>3.5300000000000002</v>
      </c>
      <c r="AL73" s="7">
        <f>SUM($W73:AB73)</f>
        <v>3.56</v>
      </c>
      <c r="AM73" s="7">
        <f>SUM($W73:AC73)</f>
        <v>3.56</v>
      </c>
      <c r="AN73" s="7">
        <f>SUM($AC73:AH73)</f>
        <v>0.11</v>
      </c>
      <c r="AO73" s="6">
        <f>SUM(AL73,AN73)</f>
        <v>3.67</v>
      </c>
      <c r="AP73" s="3">
        <f t="shared" si="23"/>
        <v>3.67</v>
      </c>
    </row>
    <row r="74" spans="1:42" s="28" customFormat="1">
      <c r="A74" s="23">
        <v>2015</v>
      </c>
      <c r="B74" s="4">
        <v>1.36</v>
      </c>
      <c r="C74" s="4">
        <v>0.7</v>
      </c>
      <c r="D74" s="4">
        <v>0.03</v>
      </c>
      <c r="E74" s="4" t="s">
        <v>16</v>
      </c>
      <c r="F74" s="4">
        <v>0.11</v>
      </c>
      <c r="G74" s="4" t="s">
        <v>16</v>
      </c>
      <c r="H74" s="4" t="s">
        <v>16</v>
      </c>
      <c r="I74" s="4" t="s">
        <v>16</v>
      </c>
      <c r="J74" s="4">
        <v>0</v>
      </c>
      <c r="K74" s="4">
        <v>1.1499999999999999</v>
      </c>
      <c r="L74" s="4">
        <v>0.02</v>
      </c>
      <c r="M74" s="4" t="s">
        <v>16</v>
      </c>
      <c r="N74" s="15">
        <f>SUM(B74:M74)</f>
        <v>3.3699999999999997</v>
      </c>
      <c r="O74" s="15">
        <f>AVERAGEA(B74:M74)</f>
        <v>0.28083333333333332</v>
      </c>
      <c r="P74" s="23">
        <v>2015</v>
      </c>
      <c r="Q74" s="17">
        <f>N74</f>
        <v>3.3699999999999997</v>
      </c>
      <c r="R74" s="5">
        <f>AVERAGEA($N$44:$N$74)</f>
        <v>3.5274193548387092</v>
      </c>
      <c r="S74" s="5">
        <f>AVERAGE($N$4:N74)</f>
        <v>3.64</v>
      </c>
      <c r="T74" s="6">
        <f t="shared" si="21"/>
        <v>2.9309090909090911</v>
      </c>
      <c r="U74" s="6">
        <f t="shared" si="16"/>
        <v>2.5099999999999998</v>
      </c>
      <c r="V74" s="23">
        <v>2016</v>
      </c>
      <c r="W74" s="4">
        <f t="shared" si="22"/>
        <v>1.1499999999999999</v>
      </c>
      <c r="X74" s="4">
        <f t="shared" si="22"/>
        <v>0.02</v>
      </c>
      <c r="Y74" s="4" t="str">
        <f t="shared" si="22"/>
        <v>T</v>
      </c>
      <c r="Z74" s="4">
        <f t="shared" si="19"/>
        <v>0.87</v>
      </c>
      <c r="AA74" s="4">
        <f t="shared" si="19"/>
        <v>0.25</v>
      </c>
      <c r="AB74" s="4">
        <f t="shared" si="17"/>
        <v>0.04</v>
      </c>
      <c r="AC74" s="4">
        <f t="shared" si="20"/>
        <v>0.55000000000000004</v>
      </c>
      <c r="AD74" s="4">
        <f t="shared" si="20"/>
        <v>0.02</v>
      </c>
      <c r="AE74" s="4">
        <f t="shared" si="20"/>
        <v>0.02</v>
      </c>
      <c r="AF74" s="4">
        <f t="shared" si="20"/>
        <v>0</v>
      </c>
      <c r="AG74" s="4">
        <f t="shared" si="20"/>
        <v>0.04</v>
      </c>
      <c r="AH74" s="4">
        <f t="shared" si="20"/>
        <v>0.01</v>
      </c>
      <c r="AI74" s="23">
        <v>2016</v>
      </c>
      <c r="AJ74" s="7">
        <f>SUM($W74:AD74)</f>
        <v>2.9</v>
      </c>
      <c r="AK74" s="7">
        <f>SUM($W74:AA74)</f>
        <v>2.29</v>
      </c>
      <c r="AL74" s="7">
        <f>SUM($W74:AB74)</f>
        <v>2.33</v>
      </c>
      <c r="AM74" s="7">
        <f>SUM($W74:AC74)</f>
        <v>2.88</v>
      </c>
      <c r="AN74" s="7">
        <f>SUM($AC74:AH74)</f>
        <v>0.64000000000000012</v>
      </c>
      <c r="AO74" s="6">
        <f>SUM(AL74,AN74)</f>
        <v>2.97</v>
      </c>
      <c r="AP74" s="3">
        <f t="shared" si="23"/>
        <v>2.9699999999999998</v>
      </c>
    </row>
    <row r="75" spans="1:42" s="28" customFormat="1">
      <c r="A75" s="23">
        <v>2016</v>
      </c>
      <c r="B75" s="4">
        <v>0.87</v>
      </c>
      <c r="C75" s="4">
        <v>0.25</v>
      </c>
      <c r="D75" s="4">
        <v>0.04</v>
      </c>
      <c r="E75" s="4">
        <v>0.55000000000000004</v>
      </c>
      <c r="F75" s="4">
        <v>0.02</v>
      </c>
      <c r="G75" s="4">
        <v>0.02</v>
      </c>
      <c r="H75" s="4">
        <v>0</v>
      </c>
      <c r="I75" s="4">
        <v>0.04</v>
      </c>
      <c r="J75" s="4">
        <v>0.01</v>
      </c>
      <c r="K75" s="4">
        <v>0.16</v>
      </c>
      <c r="L75" s="4">
        <v>0.2</v>
      </c>
      <c r="M75" s="4">
        <v>1.34</v>
      </c>
      <c r="N75" s="15">
        <f t="shared" si="14"/>
        <v>3.5</v>
      </c>
      <c r="O75" s="15">
        <f t="shared" si="15"/>
        <v>0.29166666666666669</v>
      </c>
      <c r="P75" s="23">
        <v>2016</v>
      </c>
      <c r="Q75" s="17">
        <f t="shared" si="10"/>
        <v>3.5</v>
      </c>
      <c r="R75" s="5">
        <f>AVERAGEA($N$45:$N$75)</f>
        <v>3.5987096774193543</v>
      </c>
      <c r="S75" s="5">
        <f>AVERAGE($N$4:N75)</f>
        <v>3.6380555555555554</v>
      </c>
      <c r="T75" s="6">
        <f t="shared" si="21"/>
        <v>2.5572727272727276</v>
      </c>
      <c r="U75" s="6">
        <f t="shared" si="16"/>
        <v>2.1599999999999997</v>
      </c>
      <c r="V75" s="23">
        <v>2017</v>
      </c>
      <c r="W75" s="4">
        <f t="shared" ref="W75:Y81" si="24">K75</f>
        <v>0.16</v>
      </c>
      <c r="X75" s="4">
        <f t="shared" si="24"/>
        <v>0.2</v>
      </c>
      <c r="Y75" s="4">
        <f t="shared" si="24"/>
        <v>1.34</v>
      </c>
      <c r="Z75" s="4">
        <f t="shared" ref="Z75:AH78" si="25">B76</f>
        <v>1.83</v>
      </c>
      <c r="AA75" s="4">
        <f t="shared" si="25"/>
        <v>1.02</v>
      </c>
      <c r="AB75" s="4" t="str">
        <f t="shared" si="25"/>
        <v>T</v>
      </c>
      <c r="AC75" s="4" t="str">
        <f t="shared" si="25"/>
        <v>T</v>
      </c>
      <c r="AD75" s="4" t="str">
        <f t="shared" si="25"/>
        <v>T</v>
      </c>
      <c r="AE75" s="4">
        <f t="shared" si="25"/>
        <v>0</v>
      </c>
      <c r="AF75" s="4" t="str">
        <f t="shared" si="25"/>
        <v>T</v>
      </c>
      <c r="AG75" s="4">
        <f t="shared" si="25"/>
        <v>0.08</v>
      </c>
      <c r="AH75" s="4">
        <f t="shared" si="25"/>
        <v>0.21</v>
      </c>
      <c r="AI75" s="23">
        <v>2017</v>
      </c>
      <c r="AJ75" s="7">
        <f>SUM($W75:AD75)</f>
        <v>4.5500000000000007</v>
      </c>
      <c r="AK75" s="7">
        <f>SUM($W75:AA75)</f>
        <v>4.5500000000000007</v>
      </c>
      <c r="AL75" s="7">
        <f>SUM($W75:AB75)</f>
        <v>4.5500000000000007</v>
      </c>
      <c r="AM75" s="7">
        <f>SUM($W75:AC75)</f>
        <v>4.5500000000000007</v>
      </c>
      <c r="AN75" s="7">
        <f>SUM($AC75:AH75)</f>
        <v>0.28999999999999998</v>
      </c>
      <c r="AO75" s="6">
        <f>SUM(AL75,AN75)</f>
        <v>4.8400000000000007</v>
      </c>
      <c r="AP75" s="3">
        <f t="shared" si="23"/>
        <v>4.8400000000000007</v>
      </c>
    </row>
    <row r="76" spans="1:42" s="28" customFormat="1">
      <c r="A76" s="23">
        <v>2017</v>
      </c>
      <c r="B76" s="4">
        <v>1.83</v>
      </c>
      <c r="C76" s="4">
        <v>1.02</v>
      </c>
      <c r="D76" s="4" t="s">
        <v>16</v>
      </c>
      <c r="E76" s="4" t="s">
        <v>16</v>
      </c>
      <c r="F76" s="4" t="s">
        <v>16</v>
      </c>
      <c r="G76" s="4">
        <v>0</v>
      </c>
      <c r="H76" s="4" t="s">
        <v>16</v>
      </c>
      <c r="I76" s="4">
        <v>0.08</v>
      </c>
      <c r="J76" s="4">
        <v>0.21</v>
      </c>
      <c r="K76" s="4">
        <v>0</v>
      </c>
      <c r="L76" s="4">
        <v>0</v>
      </c>
      <c r="M76" s="4">
        <v>0</v>
      </c>
      <c r="N76" s="15">
        <f>SUM(B76:M76)</f>
        <v>3.14</v>
      </c>
      <c r="O76" s="15">
        <f>AVERAGEA(B76:M76)</f>
        <v>0.26166666666666666</v>
      </c>
      <c r="P76" s="23">
        <v>2017</v>
      </c>
      <c r="Q76" s="17">
        <f>N76</f>
        <v>3.14</v>
      </c>
      <c r="R76" s="5">
        <f>AVERAGEA($N$46:$N$76)</f>
        <v>3.5812903225806449</v>
      </c>
      <c r="S76" s="5">
        <f>AVERAGE($N$4:N76)</f>
        <v>3.6312328767123287</v>
      </c>
      <c r="T76" s="6">
        <f t="shared" si="21"/>
        <v>2.5500000000000003</v>
      </c>
      <c r="U76" s="6">
        <f t="shared" si="16"/>
        <v>2.4566666666666666</v>
      </c>
      <c r="V76" s="23">
        <v>2018</v>
      </c>
      <c r="W76" s="4">
        <f t="shared" si="24"/>
        <v>0</v>
      </c>
      <c r="X76" s="4">
        <f t="shared" si="24"/>
        <v>0</v>
      </c>
      <c r="Y76" s="4">
        <f t="shared" si="24"/>
        <v>0</v>
      </c>
      <c r="Z76" s="4">
        <f t="shared" si="25"/>
        <v>0.89</v>
      </c>
      <c r="AA76" s="4" t="str">
        <f t="shared" si="25"/>
        <v>T</v>
      </c>
      <c r="AB76" s="4">
        <f t="shared" si="25"/>
        <v>0.84</v>
      </c>
      <c r="AC76" s="4">
        <f t="shared" si="25"/>
        <v>0</v>
      </c>
      <c r="AD76" s="4">
        <f t="shared" si="25"/>
        <v>0</v>
      </c>
      <c r="AE76" s="4">
        <f t="shared" si="25"/>
        <v>0</v>
      </c>
      <c r="AF76" s="4">
        <f t="shared" si="25"/>
        <v>0.22</v>
      </c>
      <c r="AG76" s="4">
        <f t="shared" si="25"/>
        <v>0.01</v>
      </c>
      <c r="AH76" s="4">
        <f t="shared" si="25"/>
        <v>0.01</v>
      </c>
      <c r="AI76" s="23">
        <v>2018</v>
      </c>
      <c r="AJ76" s="7">
        <f>SUM($W76:AD76)</f>
        <v>1.73</v>
      </c>
      <c r="AK76" s="7">
        <f>SUM($W76:AA76)</f>
        <v>0.89</v>
      </c>
      <c r="AL76" s="7">
        <f>SUM($W76:AB76)</f>
        <v>1.73</v>
      </c>
      <c r="AM76" s="7">
        <f>SUM($W76:AC76)</f>
        <v>1.73</v>
      </c>
      <c r="AN76" s="7">
        <f>SUM($AC76:AH76)</f>
        <v>0.24000000000000002</v>
      </c>
      <c r="AO76" s="6">
        <f>SUM(AL76,AN76)</f>
        <v>1.97</v>
      </c>
      <c r="AP76" s="3">
        <f t="shared" si="23"/>
        <v>1.97</v>
      </c>
    </row>
    <row r="77" spans="1:42" s="28" customFormat="1">
      <c r="A77" s="23">
        <v>2018</v>
      </c>
      <c r="B77" s="4">
        <v>0.89</v>
      </c>
      <c r="C77" s="4" t="s">
        <v>16</v>
      </c>
      <c r="D77" s="32">
        <v>0.84</v>
      </c>
      <c r="E77" s="4">
        <v>0</v>
      </c>
      <c r="F77" s="4">
        <v>0</v>
      </c>
      <c r="G77" s="4">
        <v>0</v>
      </c>
      <c r="H77" s="4">
        <v>0.22</v>
      </c>
      <c r="I77" s="4">
        <v>0.01</v>
      </c>
      <c r="J77" s="4">
        <v>0.01</v>
      </c>
      <c r="K77" s="4">
        <v>0.19</v>
      </c>
      <c r="L77" s="4">
        <v>0.02</v>
      </c>
      <c r="M77" s="4">
        <v>0.37</v>
      </c>
      <c r="N77" s="15">
        <f t="shared" ref="N77:N81" si="26">SUM(B77:M77)</f>
        <v>2.5500000000000003</v>
      </c>
      <c r="O77" s="15">
        <f t="shared" ref="O77:O82" si="27">AVERAGEA(B77:M77)</f>
        <v>0.21250000000000002</v>
      </c>
      <c r="P77" s="23">
        <v>2018</v>
      </c>
      <c r="Q77" s="17">
        <f t="shared" ref="Q77:Q81" si="28">N77</f>
        <v>2.5500000000000003</v>
      </c>
      <c r="R77" s="5">
        <f>AVERAGEA($N$47:$N$77)</f>
        <v>3.5206451612903225</v>
      </c>
      <c r="S77" s="5">
        <f>AVERAGE($N$4:N77)</f>
        <v>3.6166216216216216</v>
      </c>
      <c r="T77" s="6">
        <f t="shared" si="21"/>
        <v>2.6936363636363638</v>
      </c>
      <c r="U77" s="6">
        <f t="shared" si="16"/>
        <v>2.7149999999999999</v>
      </c>
      <c r="V77" s="23">
        <v>2019</v>
      </c>
      <c r="W77" s="4">
        <f t="shared" si="24"/>
        <v>0.19</v>
      </c>
      <c r="X77" s="4">
        <f t="shared" si="24"/>
        <v>0.02</v>
      </c>
      <c r="Y77" s="4">
        <f t="shared" si="24"/>
        <v>0.37</v>
      </c>
      <c r="Z77" s="4">
        <f t="shared" si="25"/>
        <v>1.48</v>
      </c>
      <c r="AA77" s="4">
        <f t="shared" si="25"/>
        <v>1.28</v>
      </c>
      <c r="AB77" s="4">
        <f t="shared" si="25"/>
        <v>1.97</v>
      </c>
      <c r="AC77" s="4">
        <f t="shared" si="25"/>
        <v>0.31</v>
      </c>
      <c r="AD77" s="4">
        <f t="shared" si="25"/>
        <v>1.17</v>
      </c>
      <c r="AE77" s="4">
        <f t="shared" si="25"/>
        <v>0</v>
      </c>
      <c r="AF77" s="4">
        <f t="shared" si="25"/>
        <v>0</v>
      </c>
      <c r="AG77" s="4">
        <f t="shared" si="25"/>
        <v>0</v>
      </c>
      <c r="AH77" s="4">
        <f t="shared" si="25"/>
        <v>0</v>
      </c>
      <c r="AI77" s="23">
        <v>2019</v>
      </c>
      <c r="AJ77" s="7">
        <f>SUM($W77:AD77)</f>
        <v>6.7899999999999991</v>
      </c>
      <c r="AK77" s="7">
        <f>SUM($W77:AA77)</f>
        <v>3.34</v>
      </c>
      <c r="AL77" s="7">
        <f>SUM($W77:AB77)</f>
        <v>5.31</v>
      </c>
      <c r="AM77" s="7">
        <f>SUM($W77:AC77)</f>
        <v>5.6199999999999992</v>
      </c>
      <c r="AN77" s="7">
        <f>SUM($AC77:AH77)</f>
        <v>1.48</v>
      </c>
      <c r="AO77" s="6">
        <f t="shared" ref="AO77:AO81" si="29">SUM(AL77,AN77)</f>
        <v>6.7899999999999991</v>
      </c>
      <c r="AP77" s="3">
        <f t="shared" si="23"/>
        <v>6.7899999999999991</v>
      </c>
    </row>
    <row r="78" spans="1:42" s="28" customFormat="1">
      <c r="A78" s="23">
        <v>2019</v>
      </c>
      <c r="B78" s="4">
        <v>1.48</v>
      </c>
      <c r="C78" s="4">
        <v>1.28</v>
      </c>
      <c r="D78" s="4">
        <v>1.97</v>
      </c>
      <c r="E78" s="4">
        <v>0.31</v>
      </c>
      <c r="F78" s="4">
        <v>1.17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0.53</v>
      </c>
      <c r="M78" s="4">
        <v>2.19</v>
      </c>
      <c r="N78" s="15">
        <f t="shared" si="26"/>
        <v>8.93</v>
      </c>
      <c r="O78" s="15">
        <f t="shared" si="27"/>
        <v>0.74416666666666664</v>
      </c>
      <c r="P78" s="23">
        <v>2019</v>
      </c>
      <c r="Q78" s="17">
        <f t="shared" si="28"/>
        <v>8.93</v>
      </c>
      <c r="R78" s="5">
        <f>AVERAGEA($N$48:$N$78)</f>
        <v>3.6874193548387098</v>
      </c>
      <c r="S78" s="5">
        <f>AVERAGE($N$4:N78)</f>
        <v>3.6874666666666669</v>
      </c>
      <c r="T78" s="6">
        <f t="shared" si="21"/>
        <v>3.1381818181818177</v>
      </c>
      <c r="U78" s="6">
        <f t="shared" si="16"/>
        <v>3.9733333333333332</v>
      </c>
      <c r="V78" s="23">
        <v>2020</v>
      </c>
      <c r="W78" s="4">
        <f t="shared" si="24"/>
        <v>0</v>
      </c>
      <c r="X78" s="4">
        <f t="shared" si="24"/>
        <v>0.53</v>
      </c>
      <c r="Y78" s="4">
        <f t="shared" si="24"/>
        <v>2.19</v>
      </c>
      <c r="Z78" s="4">
        <f t="shared" si="25"/>
        <v>0.02</v>
      </c>
      <c r="AA78" s="4">
        <f t="shared" si="25"/>
        <v>0.08</v>
      </c>
      <c r="AB78" s="4">
        <f t="shared" si="25"/>
        <v>0.94</v>
      </c>
      <c r="AC78" s="4">
        <f t="shared" si="25"/>
        <v>1.89</v>
      </c>
      <c r="AD78" s="4">
        <f t="shared" si="25"/>
        <v>0</v>
      </c>
      <c r="AE78" s="4">
        <f t="shared" si="25"/>
        <v>0</v>
      </c>
      <c r="AF78" s="4">
        <f t="shared" si="25"/>
        <v>0</v>
      </c>
      <c r="AG78" s="4">
        <f t="shared" si="25"/>
        <v>0.01</v>
      </c>
      <c r="AH78" s="4">
        <f t="shared" si="25"/>
        <v>0</v>
      </c>
      <c r="AI78" s="23">
        <v>2020</v>
      </c>
      <c r="AJ78" s="7">
        <f>SUM($W78:AD78)</f>
        <v>5.6499999999999995</v>
      </c>
      <c r="AK78" s="7">
        <f>SUM($W78:AA78)</f>
        <v>2.82</v>
      </c>
      <c r="AL78" s="7">
        <f>SUM($W78:AB78)</f>
        <v>3.76</v>
      </c>
      <c r="AM78" s="7">
        <f>SUM($W78:AC78)</f>
        <v>5.6499999999999995</v>
      </c>
      <c r="AN78" s="7">
        <f>SUM($AC78:AH78)</f>
        <v>1.9</v>
      </c>
      <c r="AO78" s="6">
        <f t="shared" si="29"/>
        <v>5.66</v>
      </c>
      <c r="AP78" s="33">
        <f t="shared" si="23"/>
        <v>5.6599999999999993</v>
      </c>
    </row>
    <row r="79" spans="1:42" s="28" customFormat="1">
      <c r="A79" s="34">
        <v>2020</v>
      </c>
      <c r="B79" s="29">
        <v>0.02</v>
      </c>
      <c r="C79" s="29">
        <v>0.08</v>
      </c>
      <c r="D79" s="29">
        <v>0.94</v>
      </c>
      <c r="E79" s="29">
        <v>1.89</v>
      </c>
      <c r="F79" s="29">
        <v>0</v>
      </c>
      <c r="G79" s="29">
        <v>0</v>
      </c>
      <c r="H79" s="29">
        <v>0</v>
      </c>
      <c r="I79" s="29">
        <v>0.01</v>
      </c>
      <c r="J79" s="29">
        <v>0</v>
      </c>
      <c r="K79" s="29">
        <v>0</v>
      </c>
      <c r="L79" s="29">
        <v>0</v>
      </c>
      <c r="M79" s="29">
        <v>0.11</v>
      </c>
      <c r="N79" s="35">
        <f t="shared" si="26"/>
        <v>3.0499999999999994</v>
      </c>
      <c r="O79" s="15">
        <f t="shared" si="27"/>
        <v>0.2541666666666666</v>
      </c>
      <c r="P79" s="23">
        <v>2020</v>
      </c>
      <c r="Q79" s="17">
        <f t="shared" si="28"/>
        <v>3.0499999999999994</v>
      </c>
      <c r="R79" s="5">
        <f>AVERAGEA($N$49:$N$79)</f>
        <v>3.7574193548387096</v>
      </c>
      <c r="S79" s="5">
        <f>AVERAGE($N$4:N79)</f>
        <v>3.6790789473684211</v>
      </c>
      <c r="T79" s="6">
        <f t="shared" si="21"/>
        <v>3.2936363636363635</v>
      </c>
      <c r="U79" s="6">
        <f t="shared" si="16"/>
        <v>4.0900000000000007</v>
      </c>
      <c r="V79" s="23">
        <v>2021</v>
      </c>
      <c r="W79" s="4">
        <f t="shared" si="24"/>
        <v>0</v>
      </c>
      <c r="X79" s="4">
        <f t="shared" si="24"/>
        <v>0</v>
      </c>
      <c r="Y79" s="4">
        <f t="shared" si="24"/>
        <v>0.11</v>
      </c>
      <c r="Z79" s="4">
        <f t="shared" ref="Z79:AH79" si="30">B81</f>
        <v>0.01</v>
      </c>
      <c r="AA79" s="4">
        <f t="shared" si="30"/>
        <v>0.01</v>
      </c>
      <c r="AB79" s="4">
        <f t="shared" si="30"/>
        <v>0.01</v>
      </c>
      <c r="AC79" s="4">
        <f t="shared" si="30"/>
        <v>0</v>
      </c>
      <c r="AD79" s="4">
        <f t="shared" si="30"/>
        <v>0</v>
      </c>
      <c r="AE79" s="4">
        <f t="shared" si="30"/>
        <v>0</v>
      </c>
      <c r="AF79" s="4">
        <f t="shared" si="30"/>
        <v>0.01</v>
      </c>
      <c r="AG79" s="4">
        <f t="shared" si="30"/>
        <v>0.33</v>
      </c>
      <c r="AH79" s="4">
        <f t="shared" si="30"/>
        <v>0.33</v>
      </c>
      <c r="AI79" s="23">
        <v>2021</v>
      </c>
      <c r="AJ79" s="7">
        <f>SUM($W79:AD79)</f>
        <v>0.14000000000000001</v>
      </c>
      <c r="AK79" s="7">
        <f>SUM($W79:AA79)</f>
        <v>0.13</v>
      </c>
      <c r="AL79" s="7">
        <f>SUM($W79:AB79)</f>
        <v>0.14000000000000001</v>
      </c>
      <c r="AM79" s="7">
        <f>SUM($W79:AC79)</f>
        <v>0.14000000000000001</v>
      </c>
      <c r="AN79" s="7">
        <f>SUM($AC79:AH79)</f>
        <v>0.67</v>
      </c>
      <c r="AO79" s="6">
        <f t="shared" si="29"/>
        <v>0.81</v>
      </c>
      <c r="AP79" s="3">
        <f t="shared" ref="AP79:AP81" si="31">SUM(W79:AH79)</f>
        <v>0.81</v>
      </c>
    </row>
    <row r="80" spans="1:42" s="28" customFormat="1">
      <c r="A80" s="34">
        <v>2021</v>
      </c>
      <c r="B80" s="29">
        <v>0.06</v>
      </c>
      <c r="C80" s="29">
        <v>0.01</v>
      </c>
      <c r="D80" s="29">
        <v>0.03</v>
      </c>
      <c r="E80" s="29">
        <v>0.02</v>
      </c>
      <c r="F80" s="29">
        <v>0</v>
      </c>
      <c r="G80" s="29">
        <v>0.01</v>
      </c>
      <c r="H80" s="29">
        <v>0.28000000000000003</v>
      </c>
      <c r="I80" s="29">
        <v>0</v>
      </c>
      <c r="J80" s="29">
        <v>0.05</v>
      </c>
      <c r="K80" s="29">
        <v>0.05</v>
      </c>
      <c r="L80" s="29">
        <v>0</v>
      </c>
      <c r="M80" s="29">
        <v>1.07</v>
      </c>
      <c r="N80" s="35">
        <f>SUM(B80:M80)</f>
        <v>1.58</v>
      </c>
      <c r="O80" s="15">
        <f t="shared" ref="O80" si="32">AVERAGEA(B80:M80)</f>
        <v>0.13166666666666668</v>
      </c>
      <c r="P80" s="23">
        <v>2021</v>
      </c>
      <c r="Q80" s="17">
        <f t="shared" ref="Q80" si="33">N80</f>
        <v>1.58</v>
      </c>
      <c r="R80" s="5">
        <f>AVERAGEA($N$50:$N$81)</f>
        <v>3.7021875</v>
      </c>
      <c r="S80" s="5">
        <f>AVERAGE($N$4:N80)</f>
        <v>3.6518181818181819</v>
      </c>
      <c r="T80" s="6">
        <f>AVERAGE(Q69:Q80)</f>
        <v>3.1508333333333329</v>
      </c>
      <c r="U80" s="6">
        <f>AVERAGE(Q74:Q80)</f>
        <v>3.7314285714285722</v>
      </c>
      <c r="V80" s="23">
        <v>2022</v>
      </c>
      <c r="W80" s="4">
        <f t="shared" ref="W80" si="34">K80</f>
        <v>0.05</v>
      </c>
      <c r="X80" s="4">
        <f t="shared" ref="X80" si="35">L80</f>
        <v>0</v>
      </c>
      <c r="Y80" s="4">
        <f t="shared" ref="Y80" si="36">M80</f>
        <v>1.07</v>
      </c>
      <c r="Z80" s="4">
        <f t="shared" ref="Z80" si="37">B81</f>
        <v>0.01</v>
      </c>
      <c r="AA80" s="4">
        <f t="shared" ref="AA80" si="38">C81</f>
        <v>0.01</v>
      </c>
      <c r="AB80" s="4">
        <f t="shared" ref="AB80" si="39">D81</f>
        <v>0.01</v>
      </c>
      <c r="AC80" s="4">
        <f t="shared" ref="AC80" si="40">E81</f>
        <v>0</v>
      </c>
      <c r="AD80" s="4">
        <f t="shared" ref="AD80" si="41">F81</f>
        <v>0</v>
      </c>
      <c r="AE80" s="4">
        <f t="shared" ref="AE80" si="42">G81</f>
        <v>0</v>
      </c>
      <c r="AF80" s="4">
        <f t="shared" ref="AF80" si="43">H81</f>
        <v>0.01</v>
      </c>
      <c r="AG80" s="4">
        <f t="shared" ref="AG80" si="44">I81</f>
        <v>0.33</v>
      </c>
      <c r="AH80" s="4">
        <f t="shared" ref="AH80" si="45">J81</f>
        <v>0.33</v>
      </c>
      <c r="AI80" s="23">
        <v>2022</v>
      </c>
      <c r="AJ80" s="7">
        <f>SUM($W80:Z80)</f>
        <v>1.1300000000000001</v>
      </c>
      <c r="AK80" s="7">
        <f>SUM($W80:AA80)</f>
        <v>1.1400000000000001</v>
      </c>
      <c r="AL80" s="7">
        <f>SUM($W80:AB80)</f>
        <v>1.1500000000000001</v>
      </c>
      <c r="AM80" s="7">
        <f>SUM($W80:AC80)</f>
        <v>1.1500000000000001</v>
      </c>
      <c r="AN80" s="7">
        <f>SUM($AC80:AH80)</f>
        <v>0.67</v>
      </c>
      <c r="AO80" s="6">
        <f t="shared" ref="AO80" si="46">SUM(AL80,AN80)</f>
        <v>1.8200000000000003</v>
      </c>
      <c r="AP80" s="3">
        <f t="shared" ref="AP80" si="47">SUM(W80:AH80)</f>
        <v>1.8200000000000003</v>
      </c>
    </row>
    <row r="81" spans="1:42" s="28" customFormat="1">
      <c r="A81" s="34">
        <v>2022</v>
      </c>
      <c r="B81" s="29">
        <v>0.01</v>
      </c>
      <c r="C81" s="29">
        <v>0.01</v>
      </c>
      <c r="D81" s="29">
        <v>0.01</v>
      </c>
      <c r="E81" s="29">
        <v>0</v>
      </c>
      <c r="F81" s="29">
        <v>0</v>
      </c>
      <c r="G81" s="29">
        <v>0</v>
      </c>
      <c r="H81" s="29">
        <v>0.01</v>
      </c>
      <c r="I81" s="29">
        <v>0.33</v>
      </c>
      <c r="J81" s="29">
        <v>0.33</v>
      </c>
      <c r="K81" s="29">
        <v>0</v>
      </c>
      <c r="L81" s="29">
        <v>0.4</v>
      </c>
      <c r="M81" s="29">
        <v>0.34</v>
      </c>
      <c r="N81" s="35">
        <f t="shared" si="26"/>
        <v>1.4400000000000002</v>
      </c>
      <c r="O81" s="15">
        <f t="shared" si="27"/>
        <v>0.12000000000000001</v>
      </c>
      <c r="P81" s="23">
        <v>2022</v>
      </c>
      <c r="Q81" s="17">
        <f t="shared" si="28"/>
        <v>1.4400000000000002</v>
      </c>
      <c r="R81" s="5">
        <f>AVERAGEA($N$50:$N$81)</f>
        <v>3.7021875</v>
      </c>
      <c r="S81" s="5">
        <f>AVERAGE($N$4:N81)</f>
        <v>3.6234615384615383</v>
      </c>
      <c r="T81" s="6">
        <f>AVERAGE(Q70:Q81)</f>
        <v>2.8041666666666667</v>
      </c>
      <c r="U81" s="6">
        <f>AVERAGE(Q75:Q81)</f>
        <v>3.455714285714286</v>
      </c>
      <c r="V81" s="23">
        <v>2023</v>
      </c>
      <c r="W81" s="4">
        <f t="shared" si="24"/>
        <v>0</v>
      </c>
      <c r="X81" s="4">
        <f t="shared" si="24"/>
        <v>0.4</v>
      </c>
      <c r="Y81" s="4">
        <f t="shared" si="24"/>
        <v>0.34</v>
      </c>
      <c r="Z81" s="4">
        <f t="shared" ref="Z81" si="48">B82</f>
        <v>1.1299999999999999</v>
      </c>
      <c r="AA81" s="4">
        <f t="shared" ref="AA81" si="49">C82</f>
        <v>0</v>
      </c>
      <c r="AB81" s="4">
        <f t="shared" ref="AB81" si="50">D82</f>
        <v>0</v>
      </c>
      <c r="AC81" s="4">
        <f t="shared" ref="AC81" si="51">E82</f>
        <v>0</v>
      </c>
      <c r="AD81" s="4">
        <f t="shared" ref="AD81" si="52">F82</f>
        <v>0</v>
      </c>
      <c r="AE81" s="4">
        <f t="shared" ref="AE81" si="53">G82</f>
        <v>0</v>
      </c>
      <c r="AF81" s="4">
        <f t="shared" ref="AF81" si="54">H82</f>
        <v>0</v>
      </c>
      <c r="AG81" s="4">
        <f t="shared" ref="AG81" si="55">I82</f>
        <v>0</v>
      </c>
      <c r="AH81" s="4">
        <f t="shared" ref="AH81" si="56">J82</f>
        <v>0</v>
      </c>
      <c r="AI81" s="23">
        <v>2022</v>
      </c>
      <c r="AJ81" s="7">
        <f>SUM($W81:Z81)</f>
        <v>1.8699999999999999</v>
      </c>
      <c r="AK81" s="7">
        <f>SUM($W81:AA81)</f>
        <v>1.8699999999999999</v>
      </c>
      <c r="AL81" s="7">
        <f>SUM($W81:AB81)</f>
        <v>1.8699999999999999</v>
      </c>
      <c r="AM81" s="7">
        <f>SUM($W81:AC81)</f>
        <v>1.8699999999999999</v>
      </c>
      <c r="AN81" s="7">
        <f>SUM($AC81:AH81)</f>
        <v>0</v>
      </c>
      <c r="AO81" s="6">
        <f t="shared" ref="AO81" si="57">SUM(AL81,AN81)</f>
        <v>1.8699999999999999</v>
      </c>
      <c r="AP81" s="3">
        <f t="shared" ref="AP81" si="58">SUM(W81:AH81)</f>
        <v>1.8699999999999999</v>
      </c>
    </row>
    <row r="82" spans="1:42" s="28" customFormat="1" ht="13.5" thickBot="1">
      <c r="A82" s="36">
        <v>2023</v>
      </c>
      <c r="B82" s="37">
        <v>1.1299999999999999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8"/>
      <c r="O82" s="15">
        <f t="shared" si="27"/>
        <v>1.1299999999999999</v>
      </c>
      <c r="P82" s="23">
        <v>2023</v>
      </c>
      <c r="Q82" s="17">
        <f t="shared" ref="Q82" si="59">N82</f>
        <v>0</v>
      </c>
      <c r="R82" s="5">
        <f>AVERAGEA($N$50:$N$81)</f>
        <v>3.7021875</v>
      </c>
      <c r="S82" s="5">
        <f>AVERAGE($N$4:N82)</f>
        <v>3.6234615384615383</v>
      </c>
      <c r="T82" s="6">
        <f>AVERAGE(Q71:Q82)</f>
        <v>2.6908333333333334</v>
      </c>
      <c r="U82" s="6">
        <f>AVERAGE(Q76:Q82)</f>
        <v>2.955714285714286</v>
      </c>
      <c r="V82" s="23">
        <v>2023</v>
      </c>
      <c r="W82" s="4">
        <f t="shared" ref="W82" si="60">K82</f>
        <v>0</v>
      </c>
      <c r="X82" s="4">
        <f t="shared" ref="X82" si="61">L82</f>
        <v>0</v>
      </c>
      <c r="Y82" s="4">
        <f t="shared" ref="Y82" si="62">M82</f>
        <v>0</v>
      </c>
      <c r="Z82" s="4">
        <f t="shared" ref="Z82" si="63">B83</f>
        <v>0</v>
      </c>
      <c r="AA82" s="4">
        <f t="shared" ref="AA82" si="64">C83</f>
        <v>0</v>
      </c>
      <c r="AB82" s="4">
        <f t="shared" ref="AB82" si="65">D83</f>
        <v>0</v>
      </c>
      <c r="AC82" s="4">
        <f t="shared" ref="AC82" si="66">E83</f>
        <v>0</v>
      </c>
      <c r="AD82" s="4">
        <f t="shared" ref="AD82" si="67">F83</f>
        <v>0</v>
      </c>
      <c r="AE82" s="4">
        <f t="shared" ref="AE82" si="68">G83</f>
        <v>0</v>
      </c>
      <c r="AF82" s="4">
        <f t="shared" ref="AF82" si="69">H83</f>
        <v>0</v>
      </c>
      <c r="AG82" s="4">
        <f t="shared" ref="AG82" si="70">I83</f>
        <v>0</v>
      </c>
      <c r="AH82" s="4">
        <f t="shared" ref="AH82" si="71">J83</f>
        <v>0</v>
      </c>
      <c r="AI82" s="23">
        <v>2023</v>
      </c>
      <c r="AJ82" s="7">
        <f>SUM($W82:Z82)</f>
        <v>0</v>
      </c>
      <c r="AK82" s="7">
        <f>SUM($W82:AA82)</f>
        <v>0</v>
      </c>
      <c r="AL82" s="7">
        <f>SUM($W82:AB82)</f>
        <v>0</v>
      </c>
      <c r="AM82" s="7">
        <f>SUM($W82:AC82)</f>
        <v>0</v>
      </c>
      <c r="AN82" s="7">
        <f>SUM($AC82:AH82)</f>
        <v>0</v>
      </c>
      <c r="AO82" s="6">
        <f t="shared" ref="AO82" si="72">SUM(AL82,AN82)</f>
        <v>0</v>
      </c>
      <c r="AP82" s="3">
        <f t="shared" ref="AP82" si="73">SUM(W82:AH82)</f>
        <v>0</v>
      </c>
    </row>
    <row r="83" spans="1:42" ht="13.5" thickTop="1">
      <c r="A83" s="19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19"/>
      <c r="Q83" s="20"/>
      <c r="V83" s="14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I83" s="24"/>
      <c r="AJ83" s="7"/>
      <c r="AK83" s="7"/>
    </row>
    <row r="84" spans="1:42">
      <c r="A84" s="14" t="s">
        <v>18</v>
      </c>
      <c r="B84" s="15">
        <f>MAXA(B4:B80)</f>
        <v>4.82</v>
      </c>
      <c r="C84" s="15">
        <f t="shared" ref="C84:M84" si="74">MAXA(C4:C80)</f>
        <v>4.62</v>
      </c>
      <c r="D84" s="15">
        <f t="shared" si="74"/>
        <v>3.64</v>
      </c>
      <c r="E84" s="15">
        <f t="shared" si="74"/>
        <v>1.89</v>
      </c>
      <c r="F84" s="15">
        <f t="shared" si="74"/>
        <v>2.13</v>
      </c>
      <c r="G84" s="15">
        <f t="shared" si="74"/>
        <v>0.28999999999999998</v>
      </c>
      <c r="H84" s="15">
        <f t="shared" si="74"/>
        <v>1.35</v>
      </c>
      <c r="I84" s="15">
        <f t="shared" si="74"/>
        <v>2.35</v>
      </c>
      <c r="J84" s="15">
        <f t="shared" si="74"/>
        <v>2.68</v>
      </c>
      <c r="K84" s="15">
        <f t="shared" si="74"/>
        <v>1.27</v>
      </c>
      <c r="L84" s="15">
        <f t="shared" si="74"/>
        <v>2.89</v>
      </c>
      <c r="M84" s="15">
        <f t="shared" si="74"/>
        <v>2.52</v>
      </c>
      <c r="N84" s="15">
        <f>MAXA(N4:N81)</f>
        <v>10.68</v>
      </c>
      <c r="P84" s="14" t="s">
        <v>18</v>
      </c>
      <c r="Q84" s="16"/>
      <c r="V84" s="14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I84" s="24"/>
      <c r="AJ84" s="7"/>
      <c r="AK84" s="7"/>
    </row>
    <row r="85" spans="1:42">
      <c r="A85" s="14" t="s">
        <v>26</v>
      </c>
      <c r="B85" s="15">
        <f t="shared" ref="B85:M85" si="75">AVERAGEA(B33:B63)</f>
        <v>0.89000000000000012</v>
      </c>
      <c r="C85" s="15">
        <f t="shared" si="75"/>
        <v>1.0454838709677421</v>
      </c>
      <c r="D85" s="15">
        <f t="shared" si="75"/>
        <v>0.7535483870967743</v>
      </c>
      <c r="E85" s="15">
        <f t="shared" si="75"/>
        <v>0.12258064516129033</v>
      </c>
      <c r="F85" s="15">
        <f t="shared" si="75"/>
        <v>0.1164516129032258</v>
      </c>
      <c r="G85" s="15">
        <f t="shared" si="75"/>
        <v>1.7096774193548388E-2</v>
      </c>
      <c r="H85" s="15">
        <f t="shared" si="75"/>
        <v>0.14096774193548384</v>
      </c>
      <c r="I85" s="15">
        <f t="shared" si="75"/>
        <v>0.29806451612903218</v>
      </c>
      <c r="J85" s="15">
        <f t="shared" si="75"/>
        <v>0.25483870967741928</v>
      </c>
      <c r="K85" s="15">
        <f t="shared" si="75"/>
        <v>0.17032258064516126</v>
      </c>
      <c r="L85" s="15">
        <f t="shared" si="75"/>
        <v>0.23580645161290315</v>
      </c>
      <c r="M85" s="15">
        <f t="shared" si="75"/>
        <v>0.56806451612903219</v>
      </c>
      <c r="N85" s="39">
        <f>AVERAGEA(N33:N81)</f>
        <v>4.0702040816326539</v>
      </c>
      <c r="O85" s="15">
        <f>AVERAGEA(B85:M85)</f>
        <v>0.38443548387096776</v>
      </c>
      <c r="P85" s="14" t="s">
        <v>26</v>
      </c>
      <c r="Q85" s="16"/>
      <c r="V85" s="14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I85" s="24"/>
      <c r="AJ85" s="7"/>
      <c r="AK85" s="7"/>
    </row>
    <row r="86" spans="1:42">
      <c r="A86" s="14" t="s">
        <v>19</v>
      </c>
      <c r="B86" s="15">
        <f>MINA(B4:B60)</f>
        <v>0</v>
      </c>
      <c r="C86" s="15">
        <f>MINA(C4:C60)</f>
        <v>0</v>
      </c>
      <c r="D86" s="15">
        <f>MINA(D4:D60)</f>
        <v>0</v>
      </c>
      <c r="E86" s="15">
        <f t="shared" ref="E86:M86" si="76">MINA(E4:E59)</f>
        <v>0</v>
      </c>
      <c r="F86" s="15">
        <f t="shared" si="76"/>
        <v>0</v>
      </c>
      <c r="G86" s="15">
        <f t="shared" si="76"/>
        <v>0</v>
      </c>
      <c r="H86" s="15">
        <f t="shared" si="76"/>
        <v>0</v>
      </c>
      <c r="I86" s="15">
        <f t="shared" si="76"/>
        <v>0</v>
      </c>
      <c r="J86" s="15">
        <f t="shared" si="76"/>
        <v>0</v>
      </c>
      <c r="K86" s="15">
        <f t="shared" si="76"/>
        <v>0</v>
      </c>
      <c r="L86" s="15">
        <f t="shared" si="76"/>
        <v>0</v>
      </c>
      <c r="M86" s="15">
        <f t="shared" si="76"/>
        <v>0</v>
      </c>
      <c r="N86" s="15">
        <f>MINA(N4:N80)</f>
        <v>0.14000000000000001</v>
      </c>
      <c r="O86" s="15"/>
      <c r="P86" s="14" t="s">
        <v>19</v>
      </c>
      <c r="Q86" s="16"/>
      <c r="AH86" s="14" t="s">
        <v>18</v>
      </c>
      <c r="AI86" s="14"/>
      <c r="AJ86" s="21">
        <f t="shared" ref="AJ86:AO86" si="77">MAXA(AJ4:AJ65)</f>
        <v>8.6199999999999992</v>
      </c>
      <c r="AK86" s="21">
        <f t="shared" si="77"/>
        <v>8.0299999999999994</v>
      </c>
      <c r="AL86" s="21">
        <f t="shared" si="77"/>
        <v>9.59</v>
      </c>
      <c r="AM86" s="21">
        <f t="shared" si="77"/>
        <v>9.6999999999999993</v>
      </c>
      <c r="AN86" s="21">
        <f t="shared" si="77"/>
        <v>3.49</v>
      </c>
      <c r="AO86" s="21">
        <f t="shared" si="77"/>
        <v>10.46</v>
      </c>
    </row>
    <row r="87" spans="1:42">
      <c r="A87" s="14" t="s">
        <v>21</v>
      </c>
      <c r="B87" s="15">
        <f>SUM(B85)</f>
        <v>0.89000000000000012</v>
      </c>
      <c r="C87" s="15">
        <f t="shared" ref="C87:M87" si="78">SUM(B87+C85)</f>
        <v>1.9354838709677422</v>
      </c>
      <c r="D87" s="15">
        <f t="shared" si="78"/>
        <v>2.6890322580645165</v>
      </c>
      <c r="E87" s="15">
        <f t="shared" si="78"/>
        <v>2.8116129032258068</v>
      </c>
      <c r="F87" s="15">
        <f t="shared" si="78"/>
        <v>2.9280645161290324</v>
      </c>
      <c r="G87" s="15">
        <f t="shared" si="78"/>
        <v>2.9451612903225808</v>
      </c>
      <c r="H87" s="15">
        <f t="shared" si="78"/>
        <v>3.0861290322580648</v>
      </c>
      <c r="I87" s="15">
        <f t="shared" si="78"/>
        <v>3.3841935483870969</v>
      </c>
      <c r="J87" s="15">
        <f t="shared" si="78"/>
        <v>3.6390322580645162</v>
      </c>
      <c r="K87" s="15">
        <f t="shared" si="78"/>
        <v>3.8093548387096776</v>
      </c>
      <c r="L87" s="15">
        <f t="shared" si="78"/>
        <v>4.0451612903225804</v>
      </c>
      <c r="M87" s="15">
        <f t="shared" si="78"/>
        <v>4.613225806451613</v>
      </c>
      <c r="N87" s="15" t="s">
        <v>36</v>
      </c>
      <c r="O87" s="22"/>
      <c r="P87" s="14" t="s">
        <v>21</v>
      </c>
      <c r="Q87" s="16"/>
      <c r="AH87" s="14" t="s">
        <v>33</v>
      </c>
      <c r="AI87" s="14"/>
      <c r="AJ87" s="21">
        <f t="shared" ref="AJ87:AO87" si="79">AVERAGEA(AJ32:AJ65)</f>
        <v>2.1858823529411762</v>
      </c>
      <c r="AK87" s="21">
        <f t="shared" si="79"/>
        <v>2.8920588235294118</v>
      </c>
      <c r="AL87" s="21">
        <f t="shared" si="79"/>
        <v>3.6152941176470592</v>
      </c>
      <c r="AM87" s="21">
        <f t="shared" si="79"/>
        <v>3.7379411764705885</v>
      </c>
      <c r="AN87" s="21">
        <f t="shared" si="79"/>
        <v>0.91294117647058826</v>
      </c>
      <c r="AO87" s="21">
        <f t="shared" si="79"/>
        <v>4.5282352941176462</v>
      </c>
    </row>
    <row r="88" spans="1:42">
      <c r="A88" s="14" t="s">
        <v>22</v>
      </c>
      <c r="B88" s="15">
        <f>SUM(M88+B85)</f>
        <v>1.8641935483870968</v>
      </c>
      <c r="C88" s="15">
        <f t="shared" ref="C88:J88" si="80">SUM(B88+C85)</f>
        <v>2.9096774193548391</v>
      </c>
      <c r="D88" s="15">
        <f t="shared" si="80"/>
        <v>3.6632258064516137</v>
      </c>
      <c r="E88" s="15">
        <f t="shared" si="80"/>
        <v>3.785806451612904</v>
      </c>
      <c r="F88" s="15">
        <f t="shared" si="80"/>
        <v>3.9022580645161296</v>
      </c>
      <c r="G88" s="15">
        <f t="shared" si="80"/>
        <v>3.9193548387096779</v>
      </c>
      <c r="H88" s="15">
        <f t="shared" si="80"/>
        <v>4.0603225806451615</v>
      </c>
      <c r="I88" s="15">
        <f t="shared" si="80"/>
        <v>4.3583870967741936</v>
      </c>
      <c r="J88" s="15">
        <f t="shared" si="80"/>
        <v>4.613225806451613</v>
      </c>
      <c r="K88" s="15">
        <f>SUM(K85)</f>
        <v>0.17032258064516126</v>
      </c>
      <c r="L88" s="15">
        <f>SUM(K88+L85)</f>
        <v>0.4061290322580644</v>
      </c>
      <c r="M88" s="15">
        <f>SUM(L88+M85)</f>
        <v>0.9741935483870966</v>
      </c>
      <c r="N88" s="15"/>
      <c r="O88" s="15"/>
      <c r="P88" s="14" t="s">
        <v>22</v>
      </c>
      <c r="Q88" s="16"/>
      <c r="AH88" s="14" t="s">
        <v>19</v>
      </c>
      <c r="AI88" s="14"/>
      <c r="AJ88" s="21">
        <f t="shared" ref="AJ88:AO88" si="81">MINA(AJ4:AJ65)</f>
        <v>0</v>
      </c>
      <c r="AK88" s="21">
        <f t="shared" si="81"/>
        <v>0.11</v>
      </c>
      <c r="AL88" s="21">
        <f t="shared" si="81"/>
        <v>0.11</v>
      </c>
      <c r="AM88" s="21">
        <f t="shared" si="81"/>
        <v>0.12</v>
      </c>
      <c r="AN88" s="21">
        <f t="shared" si="81"/>
        <v>0</v>
      </c>
      <c r="AO88" s="21">
        <f t="shared" si="81"/>
        <v>0.25</v>
      </c>
    </row>
    <row r="89" spans="1:42">
      <c r="A89" s="14" t="s">
        <v>24</v>
      </c>
      <c r="B89" s="15">
        <f t="shared" ref="B89:M89" si="82">AVERAGEA(B4:B66)</f>
        <v>0.67936507936507939</v>
      </c>
      <c r="C89" s="15">
        <f t="shared" si="82"/>
        <v>0.77507936507936503</v>
      </c>
      <c r="D89" s="15">
        <f t="shared" si="82"/>
        <v>0.48380952380952386</v>
      </c>
      <c r="E89" s="15">
        <f t="shared" si="82"/>
        <v>0.13190476190476189</v>
      </c>
      <c r="F89" s="15">
        <f t="shared" si="82"/>
        <v>0.10555555555555554</v>
      </c>
      <c r="G89" s="15">
        <f t="shared" si="82"/>
        <v>1.9523809523809527E-2</v>
      </c>
      <c r="H89" s="15">
        <f t="shared" si="82"/>
        <v>0.12809523809523807</v>
      </c>
      <c r="I89" s="15">
        <f t="shared" si="82"/>
        <v>0.20222222222222216</v>
      </c>
      <c r="J89" s="15">
        <f t="shared" si="82"/>
        <v>0.23539682539682538</v>
      </c>
      <c r="K89" s="15">
        <f t="shared" si="82"/>
        <v>0.17714285714285713</v>
      </c>
      <c r="L89" s="15">
        <f t="shared" si="82"/>
        <v>0.3438095238095239</v>
      </c>
      <c r="M89" s="15">
        <f t="shared" si="82"/>
        <v>0.4958730158730158</v>
      </c>
      <c r="N89" s="15">
        <f>AVERAGEA(N4:N75)</f>
        <v>3.6380555555555554</v>
      </c>
      <c r="O89" s="15"/>
      <c r="P89" s="14" t="s">
        <v>24</v>
      </c>
      <c r="Q89" s="16"/>
    </row>
    <row r="90" spans="1:42">
      <c r="A90" s="14" t="s">
        <v>37</v>
      </c>
      <c r="B90" s="15"/>
      <c r="C90" s="15"/>
      <c r="D90" s="15"/>
      <c r="E90" s="15"/>
      <c r="F90" s="15"/>
      <c r="G90" s="15"/>
      <c r="H90" s="15"/>
      <c r="I90" s="15"/>
      <c r="J90" s="15"/>
      <c r="K90" s="15">
        <f>MAX(K4:K63)</f>
        <v>1.27</v>
      </c>
      <c r="L90" s="15"/>
      <c r="M90" s="15"/>
      <c r="N90" s="15"/>
      <c r="O90" s="15"/>
      <c r="P90" s="14"/>
      <c r="Q90" s="16"/>
    </row>
    <row r="91" spans="1:42">
      <c r="A91" s="14" t="s">
        <v>0</v>
      </c>
      <c r="B91" s="9" t="s">
        <v>1</v>
      </c>
      <c r="C91" s="9" t="s">
        <v>2</v>
      </c>
      <c r="D91" s="9" t="s">
        <v>3</v>
      </c>
      <c r="E91" s="9" t="s">
        <v>4</v>
      </c>
      <c r="F91" s="9" t="s">
        <v>5</v>
      </c>
      <c r="G91" s="9" t="s">
        <v>6</v>
      </c>
      <c r="H91" s="9" t="s">
        <v>7</v>
      </c>
      <c r="I91" s="9" t="s">
        <v>8</v>
      </c>
      <c r="J91" s="9" t="s">
        <v>9</v>
      </c>
      <c r="K91" s="9" t="s">
        <v>10</v>
      </c>
      <c r="L91" s="9" t="s">
        <v>11</v>
      </c>
      <c r="M91" s="9" t="s">
        <v>12</v>
      </c>
      <c r="N91" s="8" t="s">
        <v>13</v>
      </c>
      <c r="O91" s="10"/>
      <c r="P91" s="14" t="s">
        <v>0</v>
      </c>
      <c r="Q91" s="8" t="s">
        <v>13</v>
      </c>
    </row>
    <row r="92" spans="1:42">
      <c r="O92" s="15"/>
    </row>
    <row r="93" spans="1:42">
      <c r="O93" s="15"/>
    </row>
    <row r="94" spans="1:42">
      <c r="A94" s="30" t="s">
        <v>39</v>
      </c>
      <c r="O94" s="15"/>
    </row>
    <row r="95" spans="1:42">
      <c r="O95" s="15"/>
    </row>
    <row r="96" spans="1:42">
      <c r="O96" s="15"/>
    </row>
    <row r="97" spans="15:15">
      <c r="O97" s="15"/>
    </row>
    <row r="98" spans="15:15">
      <c r="O98" s="15"/>
    </row>
  </sheetData>
  <phoneticPr fontId="0" type="noConversion"/>
  <printOptions horizontalCentered="1" verticalCentered="1" gridLines="1"/>
  <pageMargins left="0.43" right="0.41" top="0.75" bottom="0.5" header="0.5" footer="0.5"/>
  <pageSetup scale="80" fitToHeight="2" orientation="landscape" horizontalDpi="4294967292" verticalDpi="4294967292" r:id="rId1"/>
  <headerFooter alignWithMargins="0">
    <oddHeader>&amp;C&amp;"Arial,Bold"Armitage Airfield
Precipitation Totals and 30 Year Average</oddHeader>
  </headerFooter>
  <ignoredErrors>
    <ignoredError sqref="AN67:AP68 N24 N68 N70:O71 AN70:AP71 AN69:AO69 N81:O81 N75:O79" formulaRange="1"/>
    <ignoredError sqref="AJ8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ANNPRCIP</vt:lpstr>
      <vt:lpstr>ANNPRCIP!Print_Area</vt:lpstr>
      <vt:lpstr>ANNPRCIP!Print_Titles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Casperson</dc:creator>
  <cp:lastModifiedBy>clweather</cp:lastModifiedBy>
  <cp:lastPrinted>2013-02-04T15:52:16Z</cp:lastPrinted>
  <dcterms:created xsi:type="dcterms:W3CDTF">2015-03-02T17:02:31Z</dcterms:created>
  <dcterms:modified xsi:type="dcterms:W3CDTF">2023-01-17T14:27:35Z</dcterms:modified>
</cp:coreProperties>
</file>